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8" tabRatio="426" activeTab="0"/>
  </bookViews>
  <sheets>
    <sheet name="Družstvo" sheetId="1" r:id="rId1"/>
  </sheets>
  <definedNames/>
  <calcPr fullCalcOnLoad="1"/>
</workbook>
</file>

<file path=xl/sharedStrings.xml><?xml version="1.0" encoding="utf-8"?>
<sst xmlns="http://schemas.openxmlformats.org/spreadsheetml/2006/main" count="110" uniqueCount="81">
  <si>
    <t>Krátká vzdálenost</t>
  </si>
  <si>
    <t>Střední vzdálenost</t>
  </si>
  <si>
    <t>Trojky</t>
  </si>
  <si>
    <t>Trestné hody</t>
  </si>
  <si>
    <t>Celkem</t>
  </si>
  <si>
    <t>Body</t>
  </si>
  <si>
    <t>dané</t>
  </si>
  <si>
    <t>pokusy</t>
  </si>
  <si>
    <t>%</t>
  </si>
  <si>
    <t>Dosk.</t>
  </si>
  <si>
    <t>inkas.</t>
  </si>
  <si>
    <t>obrana</t>
  </si>
  <si>
    <t>útok</t>
  </si>
  <si>
    <t>+</t>
  </si>
  <si>
    <t>-</t>
  </si>
  <si>
    <t>Sezóna</t>
  </si>
  <si>
    <t>Asist.</t>
  </si>
  <si>
    <t>čas</t>
  </si>
  <si>
    <t>Odehr</t>
  </si>
  <si>
    <t>Bloky</t>
  </si>
  <si>
    <t>Skóre celkem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</si>
  <si>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</si>
  <si>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</si>
  <si>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</si>
  <si>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</si>
  <si>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</si>
  <si>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</si>
  <si>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</si>
  <si>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</si>
  <si>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</si>
  <si>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</si>
  <si>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</si>
  <si>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</si>
  <si>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</si>
  <si>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</si>
  <si>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Rating</t>
  </si>
  <si>
    <t>Body celkem</t>
  </si>
  <si>
    <t>Číslo</t>
  </si>
  <si>
    <t>Jméno</t>
  </si>
  <si>
    <t>V dalším tréninkovém cyklu se zaměřit na:</t>
  </si>
  <si>
    <t>:</t>
  </si>
  <si>
    <t>Pořadí</t>
  </si>
  <si>
    <t>špatné</t>
  </si>
  <si>
    <t>dobré</t>
  </si>
  <si>
    <t>17.</t>
  </si>
  <si>
    <t>drobné klady zeleně v tabulce</t>
  </si>
  <si>
    <t>BBK Blansko</t>
  </si>
  <si>
    <t>19.</t>
  </si>
  <si>
    <t>20.</t>
  </si>
  <si>
    <t>Míče</t>
  </si>
  <si>
    <t>Fauly hráče</t>
  </si>
  <si>
    <t xml:space="preserve">Fauly na hráče </t>
  </si>
  <si>
    <t>žádná asistence, žádná spolupráce</t>
  </si>
  <si>
    <t>nejlepší hráč</t>
  </si>
  <si>
    <t>1.</t>
  </si>
  <si>
    <t>2.</t>
  </si>
  <si>
    <t>Kříž David</t>
  </si>
  <si>
    <t>Němec Dominik</t>
  </si>
  <si>
    <t>Jirků Mikuláš</t>
  </si>
  <si>
    <t>Zezula Lukáš</t>
  </si>
  <si>
    <t>Fořtík František</t>
  </si>
  <si>
    <t>Popelka Tomáš</t>
  </si>
  <si>
    <t>Zeman Jiří</t>
  </si>
  <si>
    <t>nemocen</t>
  </si>
  <si>
    <t>Prášil Štěpán</t>
  </si>
  <si>
    <t>2020/2021</t>
  </si>
  <si>
    <t>Kornia Jakub</t>
  </si>
  <si>
    <t xml:space="preserve">Blažek Vojtěch </t>
  </si>
  <si>
    <t>Růžička Michal</t>
  </si>
  <si>
    <t>Kosatík Ondřej</t>
  </si>
  <si>
    <t>Malitz Radek</t>
  </si>
  <si>
    <t>Matuška Matěj</t>
  </si>
  <si>
    <t>Žampach Radovan</t>
  </si>
  <si>
    <t>SKB Tišnov</t>
  </si>
  <si>
    <t>hrál U13 s Basket Brno</t>
  </si>
  <si>
    <t>Horák Dalimil</t>
  </si>
  <si>
    <t>Utkání: U15</t>
  </si>
  <si>
    <t>39 : 46 (28 : 25)</t>
  </si>
  <si>
    <t>dne: 16.10. 2021 11:00</t>
  </si>
  <si>
    <t>jednotlivé čtvrtiny: 19:9 9:16 4:8 7:13</t>
  </si>
  <si>
    <t>nenastoupil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</si>
</sst>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d/mm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/0"/>
    <numFmt numFmtId="170" formatCode="0.0%"/>
    <numFmt numFmtId="171" formatCode="0.000%"/>
  </numFmts>
  <fonts count="4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name val="Symbol"/>
      <family val="1"/>
    </font>
    <font>
      <b/>
      <sz val="10"/>
      <color indexed="12"/>
      <name val="Arial CE"/>
      <family val="2"/>
    </font>
    <font>
      <b/>
      <sz val="8"/>
      <name val="Symbol"/>
      <family val="1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57"/>
      <name val="Arial CE"/>
      <family val="0"/>
    </font>
    <font>
      <sz val="8"/>
      <color indexed="57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165" fontId="1" fillId="0" borderId="10" xfId="0" applyNumberFormat="1" applyFont="1" applyFill="1" applyBorder="1" applyAlignment="1">
      <alignment horizontal="center"/>
    </xf>
    <xf numFmtId="165" fontId="1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1" fillId="0" borderId="0" xfId="0" applyFont="1" applyFill="1" applyBorder="1" applyAlignment="1">
      <alignment horizontal="center"/>
    </xf>
    <xf numFmtId="1" fontId="13" fillId="33" borderId="0" xfId="0" applyNumberFormat="1" applyFont="1" applyFill="1" applyBorder="1" applyAlignment="1">
      <alignment horizontal="center"/>
    </xf>
    <xf numFmtId="9" fontId="13" fillId="33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0" fillId="0" borderId="0" xfId="0" applyFont="1" applyFill="1" applyAlignment="1">
      <alignment/>
    </xf>
    <xf numFmtId="20" fontId="13" fillId="0" borderId="0" xfId="0" applyNumberFormat="1" applyFont="1" applyFill="1" applyBorder="1" applyAlignment="1">
      <alignment/>
    </xf>
    <xf numFmtId="1" fontId="1" fillId="36" borderId="10" xfId="0" applyNumberFormat="1" applyFont="1" applyFill="1" applyBorder="1" applyAlignment="1">
      <alignment horizontal="center"/>
    </xf>
    <xf numFmtId="1" fontId="1" fillId="36" borderId="16" xfId="0" applyNumberFormat="1" applyFont="1" applyFill="1" applyBorder="1" applyAlignment="1">
      <alignment horizontal="center"/>
    </xf>
    <xf numFmtId="9" fontId="1" fillId="36" borderId="16" xfId="0" applyNumberFormat="1" applyFont="1" applyFill="1" applyBorder="1" applyAlignment="1">
      <alignment horizontal="center"/>
    </xf>
    <xf numFmtId="1" fontId="1" fillId="36" borderId="12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left"/>
    </xf>
    <xf numFmtId="1" fontId="1" fillId="36" borderId="20" xfId="0" applyNumberFormat="1" applyFont="1" applyFill="1" applyBorder="1" applyAlignment="1">
      <alignment horizontal="center"/>
    </xf>
    <xf numFmtId="1" fontId="1" fillId="36" borderId="21" xfId="0" applyNumberFormat="1" applyFont="1" applyFill="1" applyBorder="1" applyAlignment="1">
      <alignment horizontal="center"/>
    </xf>
    <xf numFmtId="1" fontId="2" fillId="36" borderId="12" xfId="0" applyNumberFormat="1" applyFont="1" applyFill="1" applyBorder="1" applyAlignment="1">
      <alignment horizontal="center"/>
    </xf>
    <xf numFmtId="1" fontId="2" fillId="36" borderId="11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1" fontId="1" fillId="38" borderId="12" xfId="0" applyNumberFormat="1" applyFont="1" applyFill="1" applyBorder="1" applyAlignment="1">
      <alignment horizontal="center"/>
    </xf>
    <xf numFmtId="1" fontId="1" fillId="39" borderId="16" xfId="0" applyNumberFormat="1" applyFont="1" applyFill="1" applyBorder="1" applyAlignment="1">
      <alignment horizontal="center"/>
    </xf>
    <xf numFmtId="1" fontId="5" fillId="36" borderId="22" xfId="0" applyNumberFormat="1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/>
    </xf>
    <xf numFmtId="0" fontId="0" fillId="0" borderId="16" xfId="0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" fontId="1" fillId="38" borderId="21" xfId="0" applyNumberFormat="1" applyFont="1" applyFill="1" applyBorder="1" applyAlignment="1">
      <alignment horizontal="center"/>
    </xf>
    <xf numFmtId="1" fontId="1" fillId="38" borderId="23" xfId="0" applyNumberFormat="1" applyFont="1" applyFill="1" applyBorder="1" applyAlignment="1">
      <alignment horizontal="center"/>
    </xf>
    <xf numFmtId="1" fontId="5" fillId="38" borderId="22" xfId="0" applyNumberFormat="1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abSelected="1" zoomScalePageLayoutView="0" workbookViewId="0" topLeftCell="A1">
      <selection activeCell="X27" sqref="X27:Y28"/>
    </sheetView>
  </sheetViews>
  <sheetFormatPr defaultColWidth="9.375" defaultRowHeight="12.75"/>
  <cols>
    <col min="1" max="1" width="5.625" style="4" customWidth="1"/>
    <col min="2" max="2" width="13.375" style="4" customWidth="1"/>
    <col min="3" max="17" width="4.625" style="4" customWidth="1"/>
    <col min="18" max="23" width="4.00390625" style="4" customWidth="1"/>
    <col min="24" max="25" width="4.50390625" style="4" customWidth="1"/>
    <col min="26" max="29" width="4.00390625" style="4" customWidth="1"/>
    <col min="30" max="30" width="4.375" style="4" bestFit="1" customWidth="1"/>
    <col min="31" max="31" width="9.375" style="29" customWidth="1"/>
    <col min="32" max="32" width="9.375" style="30" customWidth="1"/>
    <col min="33" max="34" width="9.375" style="4" customWidth="1"/>
    <col min="35" max="35" width="9.375" style="28" customWidth="1"/>
    <col min="36" max="16384" width="9.375" style="4" customWidth="1"/>
  </cols>
  <sheetData>
    <row r="1" spans="2:15" ht="12.75">
      <c r="B1" s="8" t="s">
        <v>76</v>
      </c>
      <c r="C1" s="81" t="s">
        <v>73</v>
      </c>
      <c r="D1" s="81"/>
      <c r="E1" s="81"/>
      <c r="F1" s="1" t="s">
        <v>40</v>
      </c>
      <c r="G1" s="81" t="s">
        <v>46</v>
      </c>
      <c r="H1" s="81"/>
      <c r="I1" s="81"/>
      <c r="J1" s="81"/>
      <c r="K1" s="81" t="s">
        <v>77</v>
      </c>
      <c r="L1" s="81"/>
      <c r="M1" s="81"/>
      <c r="N1" s="81"/>
      <c r="O1" s="8" t="s">
        <v>78</v>
      </c>
    </row>
    <row r="2" spans="1:31" ht="15" customHeight="1">
      <c r="A2" s="2" t="s">
        <v>15</v>
      </c>
      <c r="B2" s="2" t="s">
        <v>65</v>
      </c>
      <c r="C2" s="9"/>
      <c r="D2" s="10" t="s">
        <v>0</v>
      </c>
      <c r="E2" s="11"/>
      <c r="F2" s="12"/>
      <c r="G2" s="10" t="s">
        <v>1</v>
      </c>
      <c r="H2" s="13"/>
      <c r="I2" s="12"/>
      <c r="J2" s="14" t="s">
        <v>2</v>
      </c>
      <c r="K2" s="15"/>
      <c r="L2" s="12"/>
      <c r="M2" s="14" t="s">
        <v>3</v>
      </c>
      <c r="N2" s="15"/>
      <c r="O2" s="12"/>
      <c r="P2" s="14" t="s">
        <v>4</v>
      </c>
      <c r="Q2" s="15"/>
      <c r="R2" s="16" t="s">
        <v>5</v>
      </c>
      <c r="S2" s="17" t="s">
        <v>5</v>
      </c>
      <c r="T2" s="18" t="s">
        <v>9</v>
      </c>
      <c r="U2" s="18" t="s">
        <v>9</v>
      </c>
      <c r="V2" s="17" t="s">
        <v>49</v>
      </c>
      <c r="W2" s="19" t="s">
        <v>49</v>
      </c>
      <c r="X2" s="77" t="s">
        <v>50</v>
      </c>
      <c r="Y2" s="77" t="s">
        <v>51</v>
      </c>
      <c r="Z2" s="17" t="s">
        <v>16</v>
      </c>
      <c r="AA2" s="82" t="s">
        <v>19</v>
      </c>
      <c r="AB2" s="19" t="s">
        <v>18</v>
      </c>
      <c r="AC2" s="71" t="s">
        <v>5</v>
      </c>
      <c r="AD2" s="79" t="s">
        <v>35</v>
      </c>
      <c r="AE2" s="31" t="s">
        <v>41</v>
      </c>
    </row>
    <row r="3" spans="1:30" ht="15" customHeight="1">
      <c r="A3" s="2" t="s">
        <v>37</v>
      </c>
      <c r="B3" s="2" t="s">
        <v>38</v>
      </c>
      <c r="C3" s="10" t="s">
        <v>7</v>
      </c>
      <c r="D3" s="2" t="s">
        <v>6</v>
      </c>
      <c r="E3" s="20" t="s">
        <v>8</v>
      </c>
      <c r="F3" s="10" t="s">
        <v>7</v>
      </c>
      <c r="G3" s="2" t="s">
        <v>6</v>
      </c>
      <c r="H3" s="20" t="s">
        <v>8</v>
      </c>
      <c r="I3" s="10" t="s">
        <v>7</v>
      </c>
      <c r="J3" s="2" t="s">
        <v>6</v>
      </c>
      <c r="K3" s="20" t="s">
        <v>8</v>
      </c>
      <c r="L3" s="10" t="s">
        <v>7</v>
      </c>
      <c r="M3" s="2" t="s">
        <v>6</v>
      </c>
      <c r="N3" s="20" t="s">
        <v>8</v>
      </c>
      <c r="O3" s="10" t="s">
        <v>7</v>
      </c>
      <c r="P3" s="2" t="s">
        <v>6</v>
      </c>
      <c r="Q3" s="20" t="s">
        <v>8</v>
      </c>
      <c r="R3" s="21" t="s">
        <v>6</v>
      </c>
      <c r="S3" s="22" t="s">
        <v>10</v>
      </c>
      <c r="T3" s="23" t="s">
        <v>11</v>
      </c>
      <c r="U3" s="22" t="s">
        <v>12</v>
      </c>
      <c r="V3" s="22" t="s">
        <v>13</v>
      </c>
      <c r="W3" s="20" t="s">
        <v>14</v>
      </c>
      <c r="X3" s="78"/>
      <c r="Y3" s="78"/>
      <c r="Z3" s="22" t="s">
        <v>13</v>
      </c>
      <c r="AA3" s="83"/>
      <c r="AB3" s="20" t="s">
        <v>17</v>
      </c>
      <c r="AC3" s="72" t="s">
        <v>6</v>
      </c>
      <c r="AD3" s="80"/>
    </row>
    <row r="4" spans="1:32" ht="12" customHeight="1">
      <c r="A4" s="24" t="s">
        <v>21</v>
      </c>
      <c r="B4" s="40"/>
      <c r="C4" s="60"/>
      <c r="D4" s="61"/>
      <c r="E4" s="62"/>
      <c r="F4" s="61"/>
      <c r="G4" s="61"/>
      <c r="H4" s="62"/>
      <c r="I4" s="63"/>
      <c r="J4" s="63"/>
      <c r="K4" s="62"/>
      <c r="L4" s="63"/>
      <c r="M4" s="63"/>
      <c r="N4" s="62"/>
      <c r="O4" s="61"/>
      <c r="P4" s="61"/>
      <c r="Q4" s="62"/>
      <c r="R4" s="61"/>
      <c r="S4" s="63"/>
      <c r="T4" s="63"/>
      <c r="U4" s="63"/>
      <c r="V4" s="63"/>
      <c r="W4" s="63"/>
      <c r="X4" s="63"/>
      <c r="Y4" s="63"/>
      <c r="Z4" s="63"/>
      <c r="AA4" s="63"/>
      <c r="AB4" s="63"/>
      <c r="AC4" s="65">
        <f>R4</f>
        <v>0</v>
      </c>
      <c r="AD4" s="61">
        <f aca="true" t="shared" si="0" ref="AD4:AD12">(P4-O4)+SUM(R4:AA4)</f>
        <v>0</v>
      </c>
      <c r="AE4" s="32"/>
      <c r="AF4" s="33"/>
    </row>
    <row r="5" spans="1:32" ht="12" customHeight="1">
      <c r="A5" s="24" t="s">
        <v>22</v>
      </c>
      <c r="B5" s="41" t="s">
        <v>66</v>
      </c>
      <c r="C5" s="60">
        <v>0</v>
      </c>
      <c r="D5" s="61">
        <v>0</v>
      </c>
      <c r="E5" s="62">
        <v>0</v>
      </c>
      <c r="F5" s="61">
        <v>0</v>
      </c>
      <c r="G5" s="61">
        <v>0</v>
      </c>
      <c r="H5" s="62">
        <v>0</v>
      </c>
      <c r="I5" s="63">
        <v>0</v>
      </c>
      <c r="J5" s="63">
        <v>0</v>
      </c>
      <c r="K5" s="62">
        <v>0</v>
      </c>
      <c r="L5" s="63">
        <v>0</v>
      </c>
      <c r="M5" s="63">
        <v>0</v>
      </c>
      <c r="N5" s="62">
        <v>0</v>
      </c>
      <c r="O5" s="61">
        <f aca="true" t="shared" si="1" ref="O5:P7">C5+F5+I5+L5</f>
        <v>0</v>
      </c>
      <c r="P5" s="61">
        <f t="shared" si="1"/>
        <v>0</v>
      </c>
      <c r="Q5" s="62">
        <v>0</v>
      </c>
      <c r="R5" s="61">
        <f>D5*2+G5*2+J5*3+M5*1</f>
        <v>0</v>
      </c>
      <c r="S5" s="63">
        <v>0</v>
      </c>
      <c r="T5" s="63">
        <v>0</v>
      </c>
      <c r="U5" s="63">
        <v>0</v>
      </c>
      <c r="V5" s="63">
        <v>0</v>
      </c>
      <c r="W5" s="63">
        <v>0</v>
      </c>
      <c r="X5" s="63">
        <v>0</v>
      </c>
      <c r="Y5" s="63">
        <v>0</v>
      </c>
      <c r="Z5" s="63">
        <v>0</v>
      </c>
      <c r="AA5" s="63">
        <v>0</v>
      </c>
      <c r="AB5" s="63">
        <v>11</v>
      </c>
      <c r="AC5" s="65">
        <f aca="true" t="shared" si="2" ref="AC5:AC26">R5</f>
        <v>0</v>
      </c>
      <c r="AD5" s="61">
        <f>(P5-O5)+SUM(R5:AA5)</f>
        <v>0</v>
      </c>
      <c r="AE5" s="34"/>
      <c r="AF5" s="33"/>
    </row>
    <row r="6" spans="1:32" ht="12" customHeight="1">
      <c r="A6" s="24" t="s">
        <v>23</v>
      </c>
      <c r="B6" s="41" t="s">
        <v>67</v>
      </c>
      <c r="C6" s="64" t="s">
        <v>74</v>
      </c>
      <c r="D6" s="61"/>
      <c r="E6" s="62"/>
      <c r="F6" s="61"/>
      <c r="G6" s="61"/>
      <c r="H6" s="62"/>
      <c r="I6" s="63"/>
      <c r="J6" s="63"/>
      <c r="K6" s="62"/>
      <c r="L6" s="63"/>
      <c r="M6" s="63"/>
      <c r="N6" s="62"/>
      <c r="O6" s="61"/>
      <c r="P6" s="61"/>
      <c r="Q6" s="62"/>
      <c r="R6" s="61"/>
      <c r="S6" s="63"/>
      <c r="T6" s="63"/>
      <c r="U6" s="63"/>
      <c r="V6" s="63"/>
      <c r="W6" s="63"/>
      <c r="X6" s="63"/>
      <c r="Y6" s="63"/>
      <c r="Z6" s="63"/>
      <c r="AA6" s="63"/>
      <c r="AB6" s="63"/>
      <c r="AC6" s="65"/>
      <c r="AD6" s="61">
        <f>(P6-O6)+SUM(R6:AA6)</f>
        <v>0</v>
      </c>
      <c r="AE6" s="34"/>
      <c r="AF6" s="33"/>
    </row>
    <row r="7" spans="1:32" ht="12" customHeight="1">
      <c r="A7" s="24" t="s">
        <v>24</v>
      </c>
      <c r="B7" s="41" t="s">
        <v>58</v>
      </c>
      <c r="C7" s="60">
        <v>3</v>
      </c>
      <c r="D7" s="61">
        <v>2</v>
      </c>
      <c r="E7" s="62">
        <f>D7/C7</f>
        <v>0.6666666666666666</v>
      </c>
      <c r="F7" s="61">
        <v>0</v>
      </c>
      <c r="G7" s="61">
        <v>0</v>
      </c>
      <c r="H7" s="62">
        <v>0</v>
      </c>
      <c r="I7" s="63">
        <v>0</v>
      </c>
      <c r="J7" s="63">
        <v>0</v>
      </c>
      <c r="K7" s="62">
        <v>0</v>
      </c>
      <c r="L7" s="63">
        <v>5</v>
      </c>
      <c r="M7" s="63">
        <v>1</v>
      </c>
      <c r="N7" s="62">
        <f>M7/L7</f>
        <v>0.2</v>
      </c>
      <c r="O7" s="61">
        <f t="shared" si="1"/>
        <v>8</v>
      </c>
      <c r="P7" s="61">
        <f t="shared" si="1"/>
        <v>3</v>
      </c>
      <c r="Q7" s="62">
        <f>P7/O7</f>
        <v>0.375</v>
      </c>
      <c r="R7" s="61">
        <f>D7*2+G7*2+J7*3+M7*1</f>
        <v>5</v>
      </c>
      <c r="S7" s="63">
        <v>-1</v>
      </c>
      <c r="T7" s="63">
        <v>0</v>
      </c>
      <c r="U7" s="63">
        <v>0</v>
      </c>
      <c r="V7" s="63">
        <v>3</v>
      </c>
      <c r="W7" s="73">
        <v>-5</v>
      </c>
      <c r="X7" s="63">
        <v>0</v>
      </c>
      <c r="Y7" s="63">
        <v>1</v>
      </c>
      <c r="Z7" s="63">
        <v>0</v>
      </c>
      <c r="AA7" s="63">
        <v>0</v>
      </c>
      <c r="AB7" s="63">
        <v>18</v>
      </c>
      <c r="AC7" s="65">
        <f t="shared" si="2"/>
        <v>5</v>
      </c>
      <c r="AD7" s="61">
        <f t="shared" si="0"/>
        <v>-2</v>
      </c>
      <c r="AE7" s="34"/>
      <c r="AF7" s="33"/>
    </row>
    <row r="8" spans="1:32" ht="12" customHeight="1">
      <c r="A8" s="24" t="s">
        <v>25</v>
      </c>
      <c r="B8" s="41" t="s">
        <v>75</v>
      </c>
      <c r="C8" s="60">
        <v>5</v>
      </c>
      <c r="D8" s="61">
        <v>1</v>
      </c>
      <c r="E8" s="62">
        <f>D8/C8</f>
        <v>0.2</v>
      </c>
      <c r="F8" s="61">
        <v>0</v>
      </c>
      <c r="G8" s="61">
        <v>0</v>
      </c>
      <c r="H8" s="62">
        <v>0</v>
      </c>
      <c r="I8" s="63">
        <v>1</v>
      </c>
      <c r="J8" s="63">
        <v>1</v>
      </c>
      <c r="K8" s="62">
        <f>J8/I8</f>
        <v>1</v>
      </c>
      <c r="L8" s="63">
        <v>4</v>
      </c>
      <c r="M8" s="63">
        <v>3</v>
      </c>
      <c r="N8" s="62">
        <f>M8/L8</f>
        <v>0.75</v>
      </c>
      <c r="O8" s="61">
        <f>C8+F8+I8+L8</f>
        <v>10</v>
      </c>
      <c r="P8" s="61">
        <f>D8+G8+J8+M8</f>
        <v>5</v>
      </c>
      <c r="Q8" s="62">
        <f>P8/O8</f>
        <v>0.5</v>
      </c>
      <c r="R8" s="61">
        <f>D8*2+G8*2+J8*3+M8*1</f>
        <v>8</v>
      </c>
      <c r="S8" s="63">
        <v>-7</v>
      </c>
      <c r="T8" s="63">
        <v>1</v>
      </c>
      <c r="U8" s="63">
        <v>1</v>
      </c>
      <c r="V8" s="63">
        <v>0</v>
      </c>
      <c r="W8" s="73">
        <v>-6</v>
      </c>
      <c r="X8" s="63">
        <v>-2</v>
      </c>
      <c r="Y8" s="63">
        <v>2</v>
      </c>
      <c r="Z8" s="63">
        <v>2</v>
      </c>
      <c r="AA8" s="63">
        <v>0</v>
      </c>
      <c r="AB8" s="63">
        <v>18</v>
      </c>
      <c r="AC8" s="65">
        <f>R8</f>
        <v>8</v>
      </c>
      <c r="AD8" s="61">
        <f>(P8-O8)+SUM(R8:AA8)</f>
        <v>-6</v>
      </c>
      <c r="AE8" s="34"/>
      <c r="AF8" s="33"/>
    </row>
    <row r="9" spans="1:32" ht="12" customHeight="1">
      <c r="A9" s="24" t="s">
        <v>26</v>
      </c>
      <c r="B9" s="41"/>
      <c r="C9" s="60"/>
      <c r="D9" s="61"/>
      <c r="E9" s="62"/>
      <c r="F9" s="61"/>
      <c r="G9" s="61"/>
      <c r="H9" s="62"/>
      <c r="I9" s="63"/>
      <c r="J9" s="63"/>
      <c r="K9" s="62"/>
      <c r="L9" s="63"/>
      <c r="M9" s="63"/>
      <c r="N9" s="62"/>
      <c r="O9" s="61"/>
      <c r="P9" s="61"/>
      <c r="Q9" s="62"/>
      <c r="R9" s="61"/>
      <c r="S9" s="63"/>
      <c r="T9" s="63"/>
      <c r="U9" s="63"/>
      <c r="V9" s="63"/>
      <c r="W9" s="63"/>
      <c r="X9" s="63"/>
      <c r="Y9" s="63"/>
      <c r="Z9" s="63"/>
      <c r="AA9" s="63"/>
      <c r="AB9" s="63">
        <v>1</v>
      </c>
      <c r="AC9" s="65">
        <f t="shared" si="2"/>
        <v>0</v>
      </c>
      <c r="AD9" s="61">
        <f t="shared" si="0"/>
        <v>0</v>
      </c>
      <c r="AE9" s="34"/>
      <c r="AF9" s="33"/>
    </row>
    <row r="10" spans="1:32" ht="12" customHeight="1">
      <c r="A10" s="24" t="s">
        <v>27</v>
      </c>
      <c r="B10" s="41" t="s">
        <v>61</v>
      </c>
      <c r="C10" s="60">
        <v>0</v>
      </c>
      <c r="D10" s="61">
        <v>0</v>
      </c>
      <c r="E10" s="62">
        <v>0</v>
      </c>
      <c r="F10" s="61">
        <v>0</v>
      </c>
      <c r="G10" s="61">
        <v>0</v>
      </c>
      <c r="H10" s="62">
        <v>0</v>
      </c>
      <c r="I10" s="63">
        <v>0</v>
      </c>
      <c r="J10" s="63">
        <v>0</v>
      </c>
      <c r="K10" s="62">
        <v>0</v>
      </c>
      <c r="L10" s="63">
        <v>0</v>
      </c>
      <c r="M10" s="63">
        <v>0</v>
      </c>
      <c r="N10" s="62">
        <v>0</v>
      </c>
      <c r="O10" s="61">
        <f aca="true" t="shared" si="3" ref="O10:P15">C10+F10+I10+L10</f>
        <v>0</v>
      </c>
      <c r="P10" s="61">
        <f t="shared" si="3"/>
        <v>0</v>
      </c>
      <c r="Q10" s="62">
        <v>0</v>
      </c>
      <c r="R10" s="61">
        <f aca="true" t="shared" si="4" ref="R10:R15">D10*2+G10*2+J10*3+M10*1</f>
        <v>0</v>
      </c>
      <c r="S10" s="63">
        <v>-2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18</v>
      </c>
      <c r="AC10" s="65">
        <f t="shared" si="2"/>
        <v>0</v>
      </c>
      <c r="AD10" s="61">
        <f t="shared" si="0"/>
        <v>-2</v>
      </c>
      <c r="AE10" s="32"/>
      <c r="AF10" s="33"/>
    </row>
    <row r="11" spans="1:32" ht="12" customHeight="1">
      <c r="A11" s="24" t="s">
        <v>28</v>
      </c>
      <c r="B11" s="41" t="s">
        <v>59</v>
      </c>
      <c r="C11" s="64" t="s">
        <v>63</v>
      </c>
      <c r="D11" s="61"/>
      <c r="E11" s="62"/>
      <c r="F11" s="61"/>
      <c r="G11" s="61"/>
      <c r="H11" s="62"/>
      <c r="I11" s="63"/>
      <c r="J11" s="63"/>
      <c r="K11" s="62"/>
      <c r="L11" s="63"/>
      <c r="M11" s="63"/>
      <c r="N11" s="62"/>
      <c r="O11" s="61"/>
      <c r="P11" s="61"/>
      <c r="Q11" s="62"/>
      <c r="R11" s="61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5">
        <f t="shared" si="2"/>
        <v>0</v>
      </c>
      <c r="AD11" s="61">
        <f t="shared" si="0"/>
        <v>0</v>
      </c>
      <c r="AE11" s="32"/>
      <c r="AF11" s="33"/>
    </row>
    <row r="12" spans="1:32" ht="12" customHeight="1">
      <c r="A12" s="24" t="s">
        <v>29</v>
      </c>
      <c r="B12" s="41" t="s">
        <v>62</v>
      </c>
      <c r="C12" s="60">
        <v>7</v>
      </c>
      <c r="D12" s="61">
        <v>3</v>
      </c>
      <c r="E12" s="62">
        <f>D12/C12</f>
        <v>0.42857142857142855</v>
      </c>
      <c r="F12" s="61">
        <v>3</v>
      </c>
      <c r="G12" s="61">
        <v>0</v>
      </c>
      <c r="H12" s="62">
        <f>G12/F12</f>
        <v>0</v>
      </c>
      <c r="I12" s="63">
        <v>1</v>
      </c>
      <c r="J12" s="63">
        <v>0</v>
      </c>
      <c r="K12" s="62">
        <f>J12/I12</f>
        <v>0</v>
      </c>
      <c r="L12" s="63">
        <v>0</v>
      </c>
      <c r="M12" s="63">
        <v>0</v>
      </c>
      <c r="N12" s="62">
        <v>0</v>
      </c>
      <c r="O12" s="61">
        <f t="shared" si="3"/>
        <v>11</v>
      </c>
      <c r="P12" s="61">
        <f t="shared" si="3"/>
        <v>3</v>
      </c>
      <c r="Q12" s="62">
        <f>P12/O12</f>
        <v>0.2727272727272727</v>
      </c>
      <c r="R12" s="61">
        <f t="shared" si="4"/>
        <v>6</v>
      </c>
      <c r="S12" s="63">
        <v>-2</v>
      </c>
      <c r="T12" s="63">
        <v>2</v>
      </c>
      <c r="U12" s="63">
        <v>0</v>
      </c>
      <c r="V12" s="63">
        <v>0</v>
      </c>
      <c r="W12" s="63">
        <v>-3</v>
      </c>
      <c r="X12" s="63">
        <v>-2</v>
      </c>
      <c r="Y12" s="63">
        <v>0</v>
      </c>
      <c r="Z12" s="63">
        <v>1</v>
      </c>
      <c r="AA12" s="63">
        <v>0</v>
      </c>
      <c r="AB12" s="63">
        <v>18</v>
      </c>
      <c r="AC12" s="65">
        <f t="shared" si="2"/>
        <v>6</v>
      </c>
      <c r="AD12" s="61">
        <f t="shared" si="0"/>
        <v>-6</v>
      </c>
      <c r="AE12" s="34"/>
      <c r="AF12" s="33"/>
    </row>
    <row r="13" spans="1:32" ht="12" customHeight="1">
      <c r="A13" s="24" t="s">
        <v>30</v>
      </c>
      <c r="B13" s="41" t="s">
        <v>64</v>
      </c>
      <c r="C13" s="60">
        <v>2</v>
      </c>
      <c r="D13" s="61">
        <v>1</v>
      </c>
      <c r="E13" s="62">
        <f>D13/C13</f>
        <v>0.5</v>
      </c>
      <c r="F13" s="61">
        <v>1</v>
      </c>
      <c r="G13" s="61">
        <v>0</v>
      </c>
      <c r="H13" s="62">
        <f>G13/F13</f>
        <v>0</v>
      </c>
      <c r="I13" s="63">
        <v>0</v>
      </c>
      <c r="J13" s="63">
        <v>0</v>
      </c>
      <c r="K13" s="62">
        <v>0</v>
      </c>
      <c r="L13" s="63">
        <v>0</v>
      </c>
      <c r="M13" s="63">
        <v>0</v>
      </c>
      <c r="N13" s="62">
        <v>0</v>
      </c>
      <c r="O13" s="61">
        <f>C13+F13+I13+L13</f>
        <v>3</v>
      </c>
      <c r="P13" s="61">
        <f>D13+G13+J13+M13</f>
        <v>1</v>
      </c>
      <c r="Q13" s="62">
        <f>P13/O13</f>
        <v>0.3333333333333333</v>
      </c>
      <c r="R13" s="61">
        <f>D13*2+G13*2+J13*3+M13*1</f>
        <v>2</v>
      </c>
      <c r="S13" s="63">
        <v>-4</v>
      </c>
      <c r="T13" s="63">
        <v>1</v>
      </c>
      <c r="U13" s="63">
        <v>0</v>
      </c>
      <c r="V13" s="63">
        <v>0</v>
      </c>
      <c r="W13" s="63">
        <v>-3</v>
      </c>
      <c r="X13" s="63">
        <v>0</v>
      </c>
      <c r="Y13" s="63">
        <v>0</v>
      </c>
      <c r="Z13" s="63">
        <v>0</v>
      </c>
      <c r="AA13" s="63">
        <v>0</v>
      </c>
      <c r="AB13" s="63">
        <v>19</v>
      </c>
      <c r="AC13" s="65">
        <f>R13</f>
        <v>2</v>
      </c>
      <c r="AD13" s="61">
        <f aca="true" t="shared" si="5" ref="AD13:AD18">(P13-O13)+SUM(R13:AA13)</f>
        <v>-6</v>
      </c>
      <c r="AE13" s="34"/>
      <c r="AF13" s="33"/>
    </row>
    <row r="14" spans="1:32" ht="12" customHeight="1">
      <c r="A14" s="24" t="s">
        <v>31</v>
      </c>
      <c r="B14" s="41" t="s">
        <v>68</v>
      </c>
      <c r="C14" s="60">
        <v>15</v>
      </c>
      <c r="D14" s="61">
        <v>9</v>
      </c>
      <c r="E14" s="62">
        <f>D14/C14</f>
        <v>0.6</v>
      </c>
      <c r="F14" s="61">
        <v>0</v>
      </c>
      <c r="G14" s="61">
        <v>0</v>
      </c>
      <c r="H14" s="62">
        <v>0</v>
      </c>
      <c r="I14" s="63">
        <v>0</v>
      </c>
      <c r="J14" s="63">
        <v>0</v>
      </c>
      <c r="K14" s="62">
        <v>0</v>
      </c>
      <c r="L14" s="63">
        <v>2</v>
      </c>
      <c r="M14" s="63">
        <v>1</v>
      </c>
      <c r="N14" s="62">
        <f>M14/L14</f>
        <v>0.5</v>
      </c>
      <c r="O14" s="61">
        <f t="shared" si="3"/>
        <v>17</v>
      </c>
      <c r="P14" s="61">
        <f t="shared" si="3"/>
        <v>10</v>
      </c>
      <c r="Q14" s="62">
        <f>P14/O14</f>
        <v>0.5882352941176471</v>
      </c>
      <c r="R14" s="74">
        <f t="shared" si="4"/>
        <v>19</v>
      </c>
      <c r="S14" s="63">
        <v>-10</v>
      </c>
      <c r="T14" s="63">
        <v>1</v>
      </c>
      <c r="U14" s="63">
        <v>6</v>
      </c>
      <c r="V14" s="63">
        <v>0</v>
      </c>
      <c r="W14" s="63">
        <v>-4</v>
      </c>
      <c r="X14" s="63">
        <v>-3</v>
      </c>
      <c r="Y14" s="63">
        <v>0</v>
      </c>
      <c r="Z14" s="63">
        <v>0</v>
      </c>
      <c r="AA14" s="63">
        <v>1</v>
      </c>
      <c r="AB14" s="63">
        <v>19</v>
      </c>
      <c r="AC14" s="65">
        <f t="shared" si="2"/>
        <v>19</v>
      </c>
      <c r="AD14" s="61">
        <f t="shared" si="5"/>
        <v>3</v>
      </c>
      <c r="AE14" s="34" t="s">
        <v>53</v>
      </c>
      <c r="AF14" s="33"/>
    </row>
    <row r="15" spans="1:32" ht="12" customHeight="1">
      <c r="A15" s="24" t="s">
        <v>32</v>
      </c>
      <c r="B15" s="41" t="s">
        <v>69</v>
      </c>
      <c r="C15" s="64" t="s">
        <v>80</v>
      </c>
      <c r="D15" s="61"/>
      <c r="E15" s="62"/>
      <c r="F15" s="61"/>
      <c r="G15" s="61"/>
      <c r="H15" s="62"/>
      <c r="I15" s="63"/>
      <c r="J15" s="63"/>
      <c r="K15" s="62"/>
      <c r="L15" s="63"/>
      <c r="M15" s="63"/>
      <c r="N15" s="62"/>
      <c r="O15" s="61"/>
      <c r="P15" s="61"/>
      <c r="Q15" s="62"/>
      <c r="R15" s="61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5"/>
      <c r="AD15" s="61">
        <f t="shared" si="5"/>
        <v>0</v>
      </c>
      <c r="AE15" s="34"/>
      <c r="AF15" s="33"/>
    </row>
    <row r="16" spans="1:32" ht="12" customHeight="1">
      <c r="A16" s="24" t="s">
        <v>33</v>
      </c>
      <c r="B16" s="41" t="s">
        <v>70</v>
      </c>
      <c r="C16" s="60">
        <v>0</v>
      </c>
      <c r="D16" s="61">
        <v>0</v>
      </c>
      <c r="E16" s="62">
        <v>0</v>
      </c>
      <c r="F16" s="61">
        <v>0</v>
      </c>
      <c r="G16" s="61">
        <v>0</v>
      </c>
      <c r="H16" s="62">
        <v>0</v>
      </c>
      <c r="I16" s="63">
        <v>0</v>
      </c>
      <c r="J16" s="63">
        <v>0</v>
      </c>
      <c r="K16" s="62">
        <v>0</v>
      </c>
      <c r="L16" s="63">
        <v>0</v>
      </c>
      <c r="M16" s="63">
        <v>0</v>
      </c>
      <c r="N16" s="62">
        <v>0</v>
      </c>
      <c r="O16" s="61">
        <f aca="true" t="shared" si="6" ref="O16:P18">C16+F16+I16+L16</f>
        <v>0</v>
      </c>
      <c r="P16" s="61">
        <f t="shared" si="6"/>
        <v>0</v>
      </c>
      <c r="Q16" s="62">
        <v>0</v>
      </c>
      <c r="R16" s="61">
        <f>D16*2+G16*2+J16*3+M16*1</f>
        <v>0</v>
      </c>
      <c r="S16" s="63">
        <v>0</v>
      </c>
      <c r="T16" s="63">
        <v>0</v>
      </c>
      <c r="U16" s="63">
        <v>0</v>
      </c>
      <c r="V16" s="63">
        <v>0</v>
      </c>
      <c r="W16" s="63">
        <v>-1</v>
      </c>
      <c r="X16" s="63">
        <v>0</v>
      </c>
      <c r="Y16" s="63">
        <v>0</v>
      </c>
      <c r="Z16" s="63">
        <v>0</v>
      </c>
      <c r="AA16" s="63">
        <v>0</v>
      </c>
      <c r="AB16" s="63">
        <v>15</v>
      </c>
      <c r="AC16" s="65">
        <f t="shared" si="2"/>
        <v>0</v>
      </c>
      <c r="AD16" s="61">
        <f t="shared" si="5"/>
        <v>-1</v>
      </c>
      <c r="AE16" s="34"/>
      <c r="AF16" s="33"/>
    </row>
    <row r="17" spans="1:32" ht="12" customHeight="1">
      <c r="A17" s="24" t="s">
        <v>44</v>
      </c>
      <c r="B17" s="41" t="s">
        <v>57</v>
      </c>
      <c r="C17" s="60">
        <v>1</v>
      </c>
      <c r="D17" s="61">
        <v>1</v>
      </c>
      <c r="E17" s="62">
        <f>D17/C17</f>
        <v>1</v>
      </c>
      <c r="F17" s="61">
        <v>0</v>
      </c>
      <c r="G17" s="61">
        <v>0</v>
      </c>
      <c r="H17" s="62">
        <v>0</v>
      </c>
      <c r="I17" s="63">
        <v>0</v>
      </c>
      <c r="J17" s="63">
        <v>0</v>
      </c>
      <c r="K17" s="62">
        <v>0</v>
      </c>
      <c r="L17" s="63">
        <v>0</v>
      </c>
      <c r="M17" s="63">
        <v>0</v>
      </c>
      <c r="N17" s="62">
        <v>0</v>
      </c>
      <c r="O17" s="61">
        <f t="shared" si="6"/>
        <v>1</v>
      </c>
      <c r="P17" s="61">
        <f t="shared" si="6"/>
        <v>1</v>
      </c>
      <c r="Q17" s="62">
        <f>P17/O17</f>
        <v>1</v>
      </c>
      <c r="R17" s="61">
        <f>D17*2+G17*2+J17*3+M17*1</f>
        <v>2</v>
      </c>
      <c r="S17" s="63">
        <v>-2</v>
      </c>
      <c r="T17" s="63">
        <v>0</v>
      </c>
      <c r="U17" s="63">
        <v>1</v>
      </c>
      <c r="V17" s="63">
        <v>1</v>
      </c>
      <c r="W17" s="63">
        <v>0</v>
      </c>
      <c r="X17" s="63">
        <v>0</v>
      </c>
      <c r="Y17" s="63">
        <v>0</v>
      </c>
      <c r="Z17" s="63">
        <v>1</v>
      </c>
      <c r="AA17" s="63">
        <v>0</v>
      </c>
      <c r="AB17" s="63">
        <v>21</v>
      </c>
      <c r="AC17" s="65">
        <f t="shared" si="2"/>
        <v>2</v>
      </c>
      <c r="AD17" s="61">
        <f t="shared" si="5"/>
        <v>3</v>
      </c>
      <c r="AE17" s="34"/>
      <c r="AF17" s="33"/>
    </row>
    <row r="18" spans="1:32" ht="12" customHeight="1">
      <c r="A18" s="24" t="s">
        <v>34</v>
      </c>
      <c r="B18" s="41" t="s">
        <v>60</v>
      </c>
      <c r="C18" s="60">
        <v>1</v>
      </c>
      <c r="D18" s="61">
        <v>1</v>
      </c>
      <c r="E18" s="62">
        <f>D18/C18</f>
        <v>1</v>
      </c>
      <c r="F18" s="61">
        <v>0</v>
      </c>
      <c r="G18" s="61">
        <v>0</v>
      </c>
      <c r="H18" s="62">
        <v>0</v>
      </c>
      <c r="I18" s="63">
        <v>0</v>
      </c>
      <c r="J18" s="63">
        <v>0</v>
      </c>
      <c r="K18" s="62">
        <v>0</v>
      </c>
      <c r="L18" s="63">
        <v>0</v>
      </c>
      <c r="M18" s="63">
        <v>0</v>
      </c>
      <c r="N18" s="62">
        <v>0</v>
      </c>
      <c r="O18" s="61">
        <f t="shared" si="6"/>
        <v>1</v>
      </c>
      <c r="P18" s="61">
        <f t="shared" si="6"/>
        <v>1</v>
      </c>
      <c r="Q18" s="62">
        <f>P18/O18</f>
        <v>1</v>
      </c>
      <c r="R18" s="61">
        <f>D18*2+G18*2+J18*3+M18*1</f>
        <v>2</v>
      </c>
      <c r="S18" s="63">
        <v>-3</v>
      </c>
      <c r="T18" s="63">
        <v>1</v>
      </c>
      <c r="U18" s="63">
        <v>0</v>
      </c>
      <c r="V18" s="63">
        <v>0</v>
      </c>
      <c r="W18" s="63">
        <v>-1</v>
      </c>
      <c r="X18" s="73">
        <v>-5</v>
      </c>
      <c r="Y18" s="63">
        <v>0</v>
      </c>
      <c r="Z18" s="63">
        <v>0</v>
      </c>
      <c r="AA18" s="63">
        <v>0</v>
      </c>
      <c r="AB18" s="63">
        <v>21</v>
      </c>
      <c r="AC18" s="65">
        <f t="shared" si="2"/>
        <v>2</v>
      </c>
      <c r="AD18" s="61">
        <f t="shared" si="5"/>
        <v>-6</v>
      </c>
      <c r="AE18" s="34"/>
      <c r="AF18" s="33"/>
    </row>
    <row r="19" spans="1:32" ht="12" customHeight="1">
      <c r="A19" s="24" t="s">
        <v>47</v>
      </c>
      <c r="B19" s="41"/>
      <c r="C19" s="60"/>
      <c r="D19" s="61"/>
      <c r="E19" s="62"/>
      <c r="F19" s="61"/>
      <c r="G19" s="61"/>
      <c r="H19" s="62"/>
      <c r="I19" s="63"/>
      <c r="J19" s="63"/>
      <c r="K19" s="62"/>
      <c r="L19" s="63"/>
      <c r="M19" s="63"/>
      <c r="N19" s="62"/>
      <c r="O19" s="61"/>
      <c r="P19" s="61"/>
      <c r="Q19" s="62"/>
      <c r="R19" s="61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5">
        <f t="shared" si="2"/>
        <v>0</v>
      </c>
      <c r="AD19" s="61"/>
      <c r="AE19" s="34"/>
      <c r="AF19" s="33"/>
    </row>
    <row r="20" spans="1:32" ht="12" customHeight="1">
      <c r="A20" s="24" t="s">
        <v>48</v>
      </c>
      <c r="B20" s="41" t="s">
        <v>56</v>
      </c>
      <c r="C20" s="64" t="s">
        <v>74</v>
      </c>
      <c r="D20" s="61"/>
      <c r="E20" s="62"/>
      <c r="F20" s="61"/>
      <c r="G20" s="61"/>
      <c r="H20" s="62"/>
      <c r="I20" s="63"/>
      <c r="J20" s="63"/>
      <c r="K20" s="62"/>
      <c r="L20" s="63"/>
      <c r="M20" s="63"/>
      <c r="N20" s="62"/>
      <c r="O20" s="61"/>
      <c r="P20" s="61"/>
      <c r="Q20" s="62"/>
      <c r="R20" s="61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5"/>
      <c r="AD20" s="61">
        <f>(P20-O20)+SUM(R20:AA20)</f>
        <v>0</v>
      </c>
      <c r="AE20" s="32"/>
      <c r="AF20" s="33"/>
    </row>
    <row r="21" spans="1:31" ht="12" customHeight="1">
      <c r="A21" s="24" t="s">
        <v>54</v>
      </c>
      <c r="B21" s="41" t="s">
        <v>71</v>
      </c>
      <c r="C21" s="64" t="s">
        <v>63</v>
      </c>
      <c r="D21" s="61"/>
      <c r="E21" s="62"/>
      <c r="F21" s="61"/>
      <c r="G21" s="61"/>
      <c r="H21" s="62"/>
      <c r="I21" s="63"/>
      <c r="J21" s="63"/>
      <c r="K21" s="62"/>
      <c r="L21" s="63"/>
      <c r="M21" s="63"/>
      <c r="N21" s="62"/>
      <c r="O21" s="61"/>
      <c r="P21" s="61"/>
      <c r="Q21" s="62"/>
      <c r="R21" s="61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5">
        <f t="shared" si="2"/>
        <v>0</v>
      </c>
      <c r="AD21" s="61"/>
      <c r="AE21" s="34"/>
    </row>
    <row r="22" spans="1:31" ht="12" customHeight="1">
      <c r="A22" s="24" t="s">
        <v>55</v>
      </c>
      <c r="B22" s="41" t="s">
        <v>72</v>
      </c>
      <c r="C22" s="60">
        <v>3</v>
      </c>
      <c r="D22" s="61">
        <v>1</v>
      </c>
      <c r="E22" s="62">
        <f>D22/C22</f>
        <v>0.3333333333333333</v>
      </c>
      <c r="F22" s="61">
        <v>2</v>
      </c>
      <c r="G22" s="61">
        <v>0</v>
      </c>
      <c r="H22" s="62">
        <v>0</v>
      </c>
      <c r="I22" s="63">
        <v>0</v>
      </c>
      <c r="J22" s="63">
        <v>0</v>
      </c>
      <c r="K22" s="62">
        <v>0</v>
      </c>
      <c r="L22" s="63">
        <v>0</v>
      </c>
      <c r="M22" s="63">
        <v>0</v>
      </c>
      <c r="N22" s="62">
        <v>0</v>
      </c>
      <c r="O22" s="61">
        <f>C22+F22+I22+L22</f>
        <v>5</v>
      </c>
      <c r="P22" s="61">
        <f>D22+G22+J22+M22</f>
        <v>1</v>
      </c>
      <c r="Q22" s="62">
        <f>P22/O22</f>
        <v>0.2</v>
      </c>
      <c r="R22" s="61">
        <f>D22*2+G22*2+J22*3+M22*1</f>
        <v>2</v>
      </c>
      <c r="S22" s="63">
        <v>-8</v>
      </c>
      <c r="T22" s="63">
        <v>0</v>
      </c>
      <c r="U22" s="63">
        <v>2</v>
      </c>
      <c r="V22" s="63">
        <v>1</v>
      </c>
      <c r="W22" s="63">
        <v>0</v>
      </c>
      <c r="X22" s="63">
        <v>-4</v>
      </c>
      <c r="Y22" s="63">
        <v>0</v>
      </c>
      <c r="Z22" s="63">
        <v>2</v>
      </c>
      <c r="AA22" s="63">
        <v>0</v>
      </c>
      <c r="AB22" s="63">
        <v>21</v>
      </c>
      <c r="AC22" s="65">
        <f>R22</f>
        <v>2</v>
      </c>
      <c r="AD22" s="61">
        <f>(P22-O22)+SUM(R22:AA22)</f>
        <v>-9</v>
      </c>
      <c r="AE22" s="34"/>
    </row>
    <row r="23" spans="1:31" ht="12" customHeight="1">
      <c r="A23" s="24" t="s">
        <v>44</v>
      </c>
      <c r="B23" s="41"/>
      <c r="C23" s="60"/>
      <c r="D23" s="61"/>
      <c r="E23" s="62"/>
      <c r="F23" s="61"/>
      <c r="G23" s="61"/>
      <c r="H23" s="62"/>
      <c r="I23" s="63"/>
      <c r="J23" s="63"/>
      <c r="K23" s="62"/>
      <c r="L23" s="63"/>
      <c r="M23" s="63"/>
      <c r="N23" s="62"/>
      <c r="O23" s="61"/>
      <c r="P23" s="61"/>
      <c r="Q23" s="62"/>
      <c r="R23" s="61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5">
        <f t="shared" si="2"/>
        <v>0</v>
      </c>
      <c r="AD23" s="61"/>
      <c r="AE23" s="34"/>
    </row>
    <row r="24" spans="1:31" ht="12" customHeight="1">
      <c r="A24" s="24"/>
      <c r="B24" s="40"/>
      <c r="C24" s="64"/>
      <c r="D24" s="61"/>
      <c r="E24" s="61"/>
      <c r="F24" s="61"/>
      <c r="G24" s="61"/>
      <c r="H24" s="62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5">
        <f t="shared" si="2"/>
        <v>0</v>
      </c>
      <c r="AD24" s="61"/>
      <c r="AE24" s="34"/>
    </row>
    <row r="25" spans="1:31" ht="12" customHeight="1">
      <c r="A25" s="24"/>
      <c r="B25" s="42"/>
      <c r="C25" s="60"/>
      <c r="D25" s="61"/>
      <c r="E25" s="61"/>
      <c r="F25" s="61"/>
      <c r="G25" s="61"/>
      <c r="H25" s="62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5">
        <f t="shared" si="2"/>
        <v>0</v>
      </c>
      <c r="AD25" s="61"/>
      <c r="AE25" s="34"/>
    </row>
    <row r="26" spans="1:31" ht="12" customHeight="1">
      <c r="A26" s="24"/>
      <c r="B26" s="41"/>
      <c r="C26" s="60"/>
      <c r="D26" s="63"/>
      <c r="E26" s="61"/>
      <c r="F26" s="61"/>
      <c r="G26" s="61"/>
      <c r="H26" s="62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5">
        <f t="shared" si="2"/>
        <v>0</v>
      </c>
      <c r="AD26" s="60"/>
      <c r="AE26" s="34"/>
    </row>
    <row r="27" spans="1:31" ht="12" customHeight="1">
      <c r="A27" s="25"/>
      <c r="B27" s="42" t="s">
        <v>20</v>
      </c>
      <c r="C27" s="65">
        <f>SUM(C4:C26)</f>
        <v>37</v>
      </c>
      <c r="D27" s="65">
        <f>SUM(D4:D26)</f>
        <v>19</v>
      </c>
      <c r="E27" s="62">
        <f>SUM(D27/C27)</f>
        <v>0.5135135135135135</v>
      </c>
      <c r="F27" s="65">
        <f>SUM(F4:F26)</f>
        <v>6</v>
      </c>
      <c r="G27" s="65">
        <f>SUM(G4:G26)</f>
        <v>0</v>
      </c>
      <c r="H27" s="62">
        <f>G27/F27</f>
        <v>0</v>
      </c>
      <c r="I27" s="65">
        <f>SUM(I4:I26)</f>
        <v>2</v>
      </c>
      <c r="J27" s="61">
        <f>SUM(J4:J26)</f>
        <v>1</v>
      </c>
      <c r="K27" s="62">
        <f>SUM(J27/I27)</f>
        <v>0.5</v>
      </c>
      <c r="L27" s="65">
        <f>SUM(L4:L26)</f>
        <v>11</v>
      </c>
      <c r="M27" s="61">
        <f>SUM(M4:M26)</f>
        <v>5</v>
      </c>
      <c r="N27" s="62">
        <f>SUM(M27/L27)</f>
        <v>0.45454545454545453</v>
      </c>
      <c r="O27" s="65">
        <f>SUM(O4:O26)</f>
        <v>56</v>
      </c>
      <c r="P27" s="61">
        <f>SUM(P4:P26)</f>
        <v>25</v>
      </c>
      <c r="Q27" s="62">
        <f>SUM(P27/O27)</f>
        <v>0.44642857142857145</v>
      </c>
      <c r="R27" s="65">
        <f aca="true" t="shared" si="7" ref="R27:W27">SUM(R4:R26)</f>
        <v>46</v>
      </c>
      <c r="S27" s="66">
        <f t="shared" si="7"/>
        <v>-39</v>
      </c>
      <c r="T27" s="66">
        <f t="shared" si="7"/>
        <v>6</v>
      </c>
      <c r="U27" s="66">
        <f t="shared" si="7"/>
        <v>10</v>
      </c>
      <c r="V27" s="84">
        <f t="shared" si="7"/>
        <v>5</v>
      </c>
      <c r="W27" s="85">
        <f t="shared" si="7"/>
        <v>-23</v>
      </c>
      <c r="X27" s="85">
        <f aca="true" t="shared" si="8" ref="X27:AD27">SUM(X4:X26)</f>
        <v>-16</v>
      </c>
      <c r="Y27" s="85">
        <f t="shared" si="8"/>
        <v>3</v>
      </c>
      <c r="Z27" s="66">
        <f t="shared" si="8"/>
        <v>6</v>
      </c>
      <c r="AA27" s="66">
        <f t="shared" si="8"/>
        <v>1</v>
      </c>
      <c r="AB27" s="66">
        <f t="shared" si="8"/>
        <v>200</v>
      </c>
      <c r="AC27" s="66"/>
      <c r="AD27" s="61">
        <f t="shared" si="8"/>
        <v>-32</v>
      </c>
      <c r="AE27" s="34"/>
    </row>
    <row r="28" spans="1:31" ht="12" customHeight="1">
      <c r="A28" s="24"/>
      <c r="B28" s="41" t="s">
        <v>36</v>
      </c>
      <c r="C28" s="63"/>
      <c r="D28" s="67">
        <f>D27*2</f>
        <v>38</v>
      </c>
      <c r="E28" s="63"/>
      <c r="F28" s="63"/>
      <c r="G28" s="67">
        <f>G27*2</f>
        <v>0</v>
      </c>
      <c r="H28" s="63"/>
      <c r="I28" s="63"/>
      <c r="J28" s="67">
        <f>J27*3</f>
        <v>3</v>
      </c>
      <c r="K28" s="60"/>
      <c r="L28" s="63"/>
      <c r="M28" s="67">
        <f>M27</f>
        <v>5</v>
      </c>
      <c r="N28" s="60"/>
      <c r="O28" s="63"/>
      <c r="P28" s="60"/>
      <c r="Q28" s="60"/>
      <c r="R28" s="68">
        <f>D28+G28+J28+M28</f>
        <v>46</v>
      </c>
      <c r="S28" s="69"/>
      <c r="T28" s="75">
        <f>T27-(-U27)</f>
        <v>16</v>
      </c>
      <c r="U28" s="76"/>
      <c r="V28" s="86">
        <f>V27-(-W27)</f>
        <v>-18</v>
      </c>
      <c r="W28" s="87"/>
      <c r="X28" s="86">
        <f>X27-(-Y27)</f>
        <v>-13</v>
      </c>
      <c r="Y28" s="87"/>
      <c r="Z28" s="69"/>
      <c r="AA28" s="69"/>
      <c r="AB28" s="69"/>
      <c r="AC28" s="69"/>
      <c r="AD28" s="70"/>
      <c r="AE28" s="34"/>
    </row>
    <row r="30" spans="1:30" ht="12.75">
      <c r="A30" s="26"/>
      <c r="B30" s="4" t="s">
        <v>39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:32" s="39" customFormat="1" ht="12.75">
      <c r="A31" s="27"/>
      <c r="B31" s="7" t="s">
        <v>79</v>
      </c>
      <c r="AE31" s="29"/>
      <c r="AF31" s="30"/>
    </row>
    <row r="32" spans="1:35" s="38" customFormat="1" ht="9.75">
      <c r="A32" s="49" t="s">
        <v>14</v>
      </c>
      <c r="B32" s="56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37"/>
      <c r="AI32" s="36"/>
    </row>
    <row r="33" spans="1:35" s="38" customFormat="1" ht="9.75">
      <c r="A33" s="51" t="s">
        <v>14</v>
      </c>
      <c r="B33" s="57"/>
      <c r="C33" s="45"/>
      <c r="D33" s="45"/>
      <c r="E33" s="46"/>
      <c r="F33" s="45"/>
      <c r="G33" s="45"/>
      <c r="H33" s="46"/>
      <c r="I33" s="45"/>
      <c r="J33" s="45"/>
      <c r="K33" s="46"/>
      <c r="L33" s="45"/>
      <c r="M33" s="45"/>
      <c r="N33" s="46"/>
      <c r="O33" s="45"/>
      <c r="P33" s="45"/>
      <c r="Q33" s="46"/>
      <c r="R33" s="47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4"/>
      <c r="AI33" s="36"/>
    </row>
    <row r="34" spans="1:35" s="38" customFormat="1" ht="9.75">
      <c r="A34" s="49" t="s">
        <v>14</v>
      </c>
      <c r="B34" s="56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37"/>
      <c r="AI34" s="36"/>
    </row>
    <row r="35" spans="1:35" s="38" customFormat="1" ht="9.75">
      <c r="A35" s="49" t="s">
        <v>14</v>
      </c>
      <c r="B35" s="56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37"/>
      <c r="AI35" s="36"/>
    </row>
    <row r="36" spans="1:35" s="38" customFormat="1" ht="9.75">
      <c r="A36" s="49" t="s">
        <v>14</v>
      </c>
      <c r="B36" s="5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37"/>
      <c r="AI36" s="36"/>
    </row>
    <row r="37" spans="1:35" s="38" customFormat="1" ht="9.75">
      <c r="A37" s="49"/>
      <c r="B37" s="56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37"/>
      <c r="AI37" s="36"/>
    </row>
    <row r="38" spans="1:35" s="38" customFormat="1" ht="9.75">
      <c r="A38" s="49"/>
      <c r="B38" s="56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37"/>
      <c r="AI38" s="36"/>
    </row>
    <row r="39" spans="1:31" s="36" customFormat="1" ht="9.75">
      <c r="A39" s="52"/>
      <c r="B39" s="58"/>
      <c r="AE39" s="35"/>
    </row>
    <row r="40" spans="1:31" s="36" customFormat="1" ht="9.75">
      <c r="A40" s="52"/>
      <c r="B40" s="58"/>
      <c r="AE40" s="35"/>
    </row>
    <row r="41" spans="1:31" s="36" customFormat="1" ht="9.75">
      <c r="A41" s="52" t="s">
        <v>14</v>
      </c>
      <c r="B41" s="36" t="s">
        <v>45</v>
      </c>
      <c r="AE41" s="35"/>
    </row>
    <row r="42" spans="1:35" s="38" customFormat="1" ht="9.75">
      <c r="A42" s="53" t="s">
        <v>14</v>
      </c>
      <c r="B42" s="48" t="s">
        <v>52</v>
      </c>
      <c r="AE42" s="37"/>
      <c r="AI42" s="36"/>
    </row>
    <row r="43" spans="2:35" s="30" customFormat="1" ht="9.75">
      <c r="B43" s="54"/>
      <c r="C43" s="30" t="s">
        <v>42</v>
      </c>
      <c r="AE43" s="29"/>
      <c r="AI43" s="36"/>
    </row>
    <row r="44" spans="2:35" s="30" customFormat="1" ht="9.75">
      <c r="B44" s="55"/>
      <c r="C44" s="30" t="s">
        <v>43</v>
      </c>
      <c r="AE44" s="29"/>
      <c r="AI44" s="36"/>
    </row>
    <row r="45" spans="31:35" s="30" customFormat="1" ht="9.75">
      <c r="AE45" s="29"/>
      <c r="AI45" s="36"/>
    </row>
    <row r="46" spans="2:31" ht="12.75">
      <c r="B46" s="3"/>
      <c r="C46" s="5"/>
      <c r="D46" s="5"/>
      <c r="E46" s="6"/>
      <c r="F46" s="5"/>
      <c r="G46" s="5"/>
      <c r="H46" s="6"/>
      <c r="I46" s="5"/>
      <c r="J46" s="5"/>
      <c r="K46" s="6"/>
      <c r="L46" s="5"/>
      <c r="M46" s="5"/>
      <c r="N46" s="6"/>
      <c r="O46" s="5"/>
      <c r="P46" s="5"/>
      <c r="Q46" s="6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31"/>
    </row>
  </sheetData>
  <sheetProtection/>
  <mergeCells count="10">
    <mergeCell ref="V28:W28"/>
    <mergeCell ref="T28:U28"/>
    <mergeCell ref="X2:X3"/>
    <mergeCell ref="X28:Y28"/>
    <mergeCell ref="AD2:AD3"/>
    <mergeCell ref="C1:E1"/>
    <mergeCell ref="G1:J1"/>
    <mergeCell ref="K1:N1"/>
    <mergeCell ref="Y2:Y3"/>
    <mergeCell ref="AA2:AA3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&amp;C&amp;12Technický zápis družstva
</oddHeader>
    <oddFooter>&amp;L&amp;8Zpracoval: Antonín Zezula, 774 104 520, 511 116 044, antonin.zezula@seznam.cz, 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</dc:creator>
  <cp:keywords/>
  <dc:description/>
  <cp:lastModifiedBy>Tonda</cp:lastModifiedBy>
  <cp:lastPrinted>2021-10-19T08:51:05Z</cp:lastPrinted>
  <dcterms:created xsi:type="dcterms:W3CDTF">2002-12-04T09:12:52Z</dcterms:created>
  <dcterms:modified xsi:type="dcterms:W3CDTF">2021-10-19T09:27:01Z</dcterms:modified>
  <cp:category/>
  <cp:version/>
  <cp:contentType/>
  <cp:contentStatus/>
</cp:coreProperties>
</file>