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tabRatio="926" activeTab="0"/>
  </bookViews>
  <sheets>
    <sheet name="Družstvo celkem" sheetId="1" r:id="rId1"/>
    <sheet name="Jednotlivci celkem" sheetId="2" r:id="rId2"/>
    <sheet name="4 David" sheetId="3" r:id="rId3"/>
    <sheet name=" 5 Kuba" sheetId="4" r:id="rId4"/>
    <sheet name="6 Vojta" sheetId="5" r:id="rId5"/>
    <sheet name="7 Miki" sheetId="6" r:id="rId6"/>
    <sheet name="8 Dali" sheetId="7" r:id="rId7"/>
    <sheet name=" 9 Matěj" sheetId="8" r:id="rId8"/>
    <sheet name="10 Tomáš  " sheetId="9" r:id="rId9"/>
    <sheet name="11 Lukáš" sheetId="10" r:id="rId10"/>
    <sheet name="12 Jiří Z.  " sheetId="11" r:id="rId11"/>
    <sheet name="13 Štěpán" sheetId="12" r:id="rId12"/>
    <sheet name="14 Michal" sheetId="13" r:id="rId13"/>
    <sheet name="15 Ondřej" sheetId="14" r:id="rId14"/>
    <sheet name="16 Radek" sheetId="15" r:id="rId15"/>
    <sheet name="17 Dominik " sheetId="16" r:id="rId16"/>
    <sheet name="18 Fanda " sheetId="17" r:id="rId17"/>
    <sheet name="Ráďa" sheetId="18" r:id="rId18"/>
    <sheet name="20" sheetId="19" r:id="rId19"/>
  </sheets>
  <definedNames>
    <definedName name="_xlnm.Print_Area" localSheetId="12">'14 Michal'!$A$1:$AH$50</definedName>
  </definedNames>
  <calcPr fullCalcOnLoad="1"/>
</workbook>
</file>

<file path=xl/sharedStrings.xml><?xml version="1.0" encoding="utf-8"?>
<sst xmlns="http://schemas.openxmlformats.org/spreadsheetml/2006/main" count="2507" uniqueCount="117">
  <si>
    <t>Krátká vzdálenost</t>
  </si>
  <si>
    <t>Střední vzdálenost</t>
  </si>
  <si>
    <t>Trojky</t>
  </si>
  <si>
    <t>Trestné hody</t>
  </si>
  <si>
    <t>Celkem</t>
  </si>
  <si>
    <t>Body</t>
  </si>
  <si>
    <t>dané</t>
  </si>
  <si>
    <t>pokusy</t>
  </si>
  <si>
    <t>%</t>
  </si>
  <si>
    <t>Dosk.</t>
  </si>
  <si>
    <t>inkas.</t>
  </si>
  <si>
    <t>obrana</t>
  </si>
  <si>
    <t>útok</t>
  </si>
  <si>
    <t>Míče</t>
  </si>
  <si>
    <t>+</t>
  </si>
  <si>
    <t>-</t>
  </si>
  <si>
    <t>Datum</t>
  </si>
  <si>
    <t>Soupeř</t>
  </si>
  <si>
    <t>Sezóna</t>
  </si>
  <si>
    <t>Asist.</t>
  </si>
  <si>
    <t>čas</t>
  </si>
  <si>
    <t>Odehr</t>
  </si>
  <si>
    <t>Bloky</t>
  </si>
  <si>
    <t>Skóre celkem</t>
  </si>
  <si>
    <t>Zápasy</t>
  </si>
  <si>
    <t>1.</t>
  </si>
  <si>
    <t>2.</t>
  </si>
  <si>
    <t>3.</t>
  </si>
  <si>
    <t>4.</t>
  </si>
  <si>
    <t>5.</t>
  </si>
  <si>
    <t>Rating</t>
  </si>
  <si>
    <t>Body celkem</t>
  </si>
  <si>
    <t>Skore celkem</t>
  </si>
  <si>
    <t>:</t>
  </si>
  <si>
    <t>Fauly hráče</t>
  </si>
  <si>
    <t xml:space="preserve">Fauly na hráče </t>
  </si>
  <si>
    <t>12.</t>
  </si>
  <si>
    <t>Míče +</t>
  </si>
  <si>
    <t>Míče -</t>
  </si>
  <si>
    <t>Fauly -</t>
  </si>
  <si>
    <t>Fauly +</t>
  </si>
  <si>
    <t>13.</t>
  </si>
  <si>
    <t>14.</t>
  </si>
  <si>
    <t>15.</t>
  </si>
  <si>
    <t>7.</t>
  </si>
  <si>
    <t>8.</t>
  </si>
  <si>
    <t>9.</t>
  </si>
  <si>
    <t>10.</t>
  </si>
  <si>
    <t>Statistiky</t>
  </si>
  <si>
    <t xml:space="preserve">Číslo </t>
  </si>
  <si>
    <t>11.</t>
  </si>
  <si>
    <t>16.</t>
  </si>
  <si>
    <t>17.</t>
  </si>
  <si>
    <t>18.</t>
  </si>
  <si>
    <t>Počet zápasů</t>
  </si>
  <si>
    <t>19.</t>
  </si>
  <si>
    <t>22.</t>
  </si>
  <si>
    <t>Pořadí</t>
  </si>
  <si>
    <t>6.</t>
  </si>
  <si>
    <t>23.</t>
  </si>
  <si>
    <t>24.</t>
  </si>
  <si>
    <t>25.</t>
  </si>
  <si>
    <t>26.</t>
  </si>
  <si>
    <t>27.</t>
  </si>
  <si>
    <t>28.</t>
  </si>
  <si>
    <t>29.</t>
  </si>
  <si>
    <t>30.</t>
  </si>
  <si>
    <t>Jirků Mikuláš</t>
  </si>
  <si>
    <t>Horák Dalimil</t>
  </si>
  <si>
    <t>Zezula Lukáš</t>
  </si>
  <si>
    <t>Fořtík František</t>
  </si>
  <si>
    <t>Kříž David</t>
  </si>
  <si>
    <t>Němec Dominik</t>
  </si>
  <si>
    <t>Zeman Jiří</t>
  </si>
  <si>
    <t>Popelka Tomáš</t>
  </si>
  <si>
    <t>Prášil Štěpán</t>
  </si>
  <si>
    <t>Blažek Vojtěch</t>
  </si>
  <si>
    <t>Kornia Jakub</t>
  </si>
  <si>
    <t>Růžička Michal</t>
  </si>
  <si>
    <t>Kosatík Ondřej</t>
  </si>
  <si>
    <t>Malitz Radek</t>
  </si>
  <si>
    <t>BBK:Medvědi Tábor</t>
  </si>
  <si>
    <t>2021/2022</t>
  </si>
  <si>
    <t>BBK:SKB Tišnov</t>
  </si>
  <si>
    <t>nejlepší hráč</t>
  </si>
  <si>
    <t>nenominován</t>
  </si>
  <si>
    <t>nemocen</t>
  </si>
  <si>
    <t>nenastoupil</t>
  </si>
  <si>
    <t>hrál s Basketen Brno U13</t>
  </si>
  <si>
    <t>BBK: Vel. Meziříčí</t>
  </si>
  <si>
    <t>BBK:Vel. Meziříčí</t>
  </si>
  <si>
    <t>BBK:Havlíčkův Brod</t>
  </si>
  <si>
    <t>BBK:Kaplice</t>
  </si>
  <si>
    <t>hory s rodiči</t>
  </si>
  <si>
    <t>hrál s U12</t>
  </si>
  <si>
    <t>zraněn</t>
  </si>
  <si>
    <t>karanténa</t>
  </si>
  <si>
    <t>školní lyžařský výcvik - dres půjčil Žampachovi</t>
  </si>
  <si>
    <t>Matuška Matěj</t>
  </si>
  <si>
    <t xml:space="preserve">neomluven -  neotestoval se </t>
  </si>
  <si>
    <t>o</t>
  </si>
  <si>
    <t>nejlepší hráč double-double</t>
  </si>
  <si>
    <t>nenastoupil zraněn</t>
  </si>
  <si>
    <t>školní lyžařský výcvik</t>
  </si>
  <si>
    <t>párty narozenin kamaráda !!!!</t>
  </si>
  <si>
    <t>hrál s U17</t>
  </si>
  <si>
    <t>nemocen covid</t>
  </si>
  <si>
    <t>BBK:Grizllies Kaplice</t>
  </si>
  <si>
    <t>opět párty s kamarádama neomluven !!!!</t>
  </si>
  <si>
    <t>omluven nachlazen ????</t>
  </si>
  <si>
    <t>Celkové průběžné hodnocení hráčů sezóny U15 2021/2022</t>
  </si>
  <si>
    <t>hory</t>
  </si>
  <si>
    <t>nenominován kopaná</t>
  </si>
  <si>
    <t>Žampach Radovan</t>
  </si>
  <si>
    <t>omluven skautský víkend</t>
  </si>
  <si>
    <t>omluven</t>
  </si>
  <si>
    <t>víkend s skautem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</si>
</sst>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/0"/>
    <numFmt numFmtId="170" formatCode="0.0%"/>
    <numFmt numFmtId="171" formatCode="0.000%"/>
    <numFmt numFmtId="172" formatCode="0.0"/>
    <numFmt numFmtId="173" formatCode="0.000"/>
    <numFmt numFmtId="174" formatCode="0.0000"/>
    <numFmt numFmtId="175" formatCode="mmm/yyyy"/>
    <numFmt numFmtId="176" formatCode="[$-405]d\.\ mmmm\ yyyy"/>
    <numFmt numFmtId="177" formatCode="dd/mm/yy;@"/>
  </numFmts>
  <fonts count="5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  <font>
      <sz val="8"/>
      <color indexed="10"/>
      <name val="Arial CE"/>
      <family val="2"/>
    </font>
    <font>
      <sz val="8"/>
      <color indexed="10"/>
      <name val="Symbol"/>
      <family val="1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color indexed="10"/>
      <name val="Symbol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  <font>
      <b/>
      <sz val="8"/>
      <color theme="1"/>
      <name val="Arial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5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9" fontId="1" fillId="0" borderId="17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9" fontId="7" fillId="0" borderId="17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" fontId="1" fillId="0" borderId="17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9" fontId="1" fillId="0" borderId="17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9" fontId="12" fillId="0" borderId="17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9" fontId="1" fillId="34" borderId="17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1" fontId="13" fillId="34" borderId="11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9" fontId="7" fillId="34" borderId="17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9" fontId="1" fillId="34" borderId="10" xfId="0" applyNumberFormat="1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left"/>
    </xf>
    <xf numFmtId="1" fontId="9" fillId="34" borderId="12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9" fontId="1" fillId="0" borderId="17" xfId="0" applyNumberFormat="1" applyFont="1" applyFill="1" applyBorder="1" applyAlignment="1">
      <alignment horizontal="left"/>
    </xf>
    <xf numFmtId="1" fontId="7" fillId="0" borderId="10" xfId="0" applyNumberFormat="1" applyFont="1" applyBorder="1" applyAlignment="1">
      <alignment horizontal="center"/>
    </xf>
    <xf numFmtId="9" fontId="7" fillId="0" borderId="17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7" fillId="34" borderId="10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" fontId="1" fillId="35" borderId="17" xfId="0" applyNumberFormat="1" applyFont="1" applyFill="1" applyBorder="1" applyAlignment="1">
      <alignment horizontal="center"/>
    </xf>
    <xf numFmtId="9" fontId="1" fillId="35" borderId="17" xfId="0" applyNumberFormat="1" applyFont="1" applyFill="1" applyBorder="1" applyAlignment="1">
      <alignment horizontal="center"/>
    </xf>
    <xf numFmtId="1" fontId="1" fillId="35" borderId="12" xfId="0" applyNumberFormat="1" applyFont="1" applyFill="1" applyBorder="1" applyAlignment="1">
      <alignment horizontal="center"/>
    </xf>
    <xf numFmtId="1" fontId="1" fillId="35" borderId="20" xfId="0" applyNumberFormat="1" applyFont="1" applyFill="1" applyBorder="1" applyAlignment="1">
      <alignment horizontal="center"/>
    </xf>
    <xf numFmtId="1" fontId="1" fillId="35" borderId="22" xfId="0" applyNumberFormat="1" applyFont="1" applyFill="1" applyBorder="1" applyAlignment="1">
      <alignment horizontal="center"/>
    </xf>
    <xf numFmtId="1" fontId="1" fillId="35" borderId="23" xfId="0" applyNumberFormat="1" applyFont="1" applyFill="1" applyBorder="1" applyAlignment="1">
      <alignment horizontal="center"/>
    </xf>
    <xf numFmtId="1" fontId="1" fillId="36" borderId="22" xfId="0" applyNumberFormat="1" applyFont="1" applyFill="1" applyBorder="1" applyAlignment="1">
      <alignment horizontal="center"/>
    </xf>
    <xf numFmtId="1" fontId="1" fillId="37" borderId="12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left"/>
    </xf>
    <xf numFmtId="1" fontId="1" fillId="36" borderId="12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" fontId="1" fillId="38" borderId="17" xfId="0" applyNumberFormat="1" applyFont="1" applyFill="1" applyBorder="1" applyAlignment="1">
      <alignment horizontal="center"/>
    </xf>
    <xf numFmtId="9" fontId="1" fillId="38" borderId="17" xfId="0" applyNumberFormat="1" applyFont="1" applyFill="1" applyBorder="1" applyAlignment="1">
      <alignment horizontal="center"/>
    </xf>
    <xf numFmtId="1" fontId="1" fillId="38" borderId="12" xfId="0" applyNumberFormat="1" applyFont="1" applyFill="1" applyBorder="1" applyAlignment="1">
      <alignment horizontal="center"/>
    </xf>
    <xf numFmtId="1" fontId="1" fillId="36" borderId="17" xfId="0" applyNumberFormat="1" applyFont="1" applyFill="1" applyBorder="1" applyAlignment="1">
      <alignment horizontal="center"/>
    </xf>
    <xf numFmtId="1" fontId="1" fillId="39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1" fontId="1" fillId="39" borderId="17" xfId="0" applyNumberFormat="1" applyFont="1" applyFill="1" applyBorder="1" applyAlignment="1">
      <alignment horizontal="center"/>
    </xf>
    <xf numFmtId="9" fontId="1" fillId="36" borderId="17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" fontId="1" fillId="37" borderId="17" xfId="0" applyNumberFormat="1" applyFont="1" applyFill="1" applyBorder="1" applyAlignment="1">
      <alignment horizontal="center"/>
    </xf>
    <xf numFmtId="9" fontId="1" fillId="37" borderId="17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left"/>
    </xf>
    <xf numFmtId="1" fontId="1" fillId="28" borderId="17" xfId="0" applyNumberFormat="1" applyFont="1" applyFill="1" applyBorder="1" applyAlignment="1">
      <alignment horizontal="center"/>
    </xf>
    <xf numFmtId="9" fontId="1" fillId="28" borderId="17" xfId="0" applyNumberFormat="1" applyFont="1" applyFill="1" applyBorder="1" applyAlignment="1">
      <alignment horizontal="center"/>
    </xf>
    <xf numFmtId="1" fontId="1" fillId="28" borderId="12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0" borderId="17" xfId="0" applyNumberFormat="1" applyFont="1" applyFill="1" applyBorder="1" applyAlignment="1">
      <alignment horizontal="center"/>
    </xf>
    <xf numFmtId="1" fontId="50" fillId="35" borderId="10" xfId="0" applyNumberFormat="1" applyFont="1" applyFill="1" applyBorder="1" applyAlignment="1">
      <alignment horizontal="left"/>
    </xf>
    <xf numFmtId="1" fontId="1" fillId="39" borderId="10" xfId="0" applyNumberFormat="1" applyFont="1" applyFill="1" applyBorder="1" applyAlignment="1">
      <alignment horizontal="center"/>
    </xf>
    <xf numFmtId="9" fontId="1" fillId="39" borderId="17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left"/>
    </xf>
    <xf numFmtId="0" fontId="1" fillId="36" borderId="0" xfId="0" applyFont="1" applyFill="1" applyBorder="1" applyAlignment="1">
      <alignment/>
    </xf>
    <xf numFmtId="0" fontId="1" fillId="35" borderId="0" xfId="0" applyFont="1" applyFill="1" applyAlignment="1">
      <alignment horizontal="left"/>
    </xf>
    <xf numFmtId="1" fontId="1" fillId="40" borderId="17" xfId="0" applyNumberFormat="1" applyFont="1" applyFill="1" applyBorder="1" applyAlignment="1">
      <alignment horizontal="center"/>
    </xf>
    <xf numFmtId="1" fontId="1" fillId="41" borderId="12" xfId="0" applyNumberFormat="1" applyFont="1" applyFill="1" applyBorder="1" applyAlignment="1">
      <alignment horizontal="center"/>
    </xf>
    <xf numFmtId="1" fontId="1" fillId="41" borderId="17" xfId="0" applyNumberFormat="1" applyFont="1" applyFill="1" applyBorder="1" applyAlignment="1">
      <alignment horizontal="center"/>
    </xf>
    <xf numFmtId="1" fontId="1" fillId="39" borderId="2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left"/>
    </xf>
    <xf numFmtId="1" fontId="1" fillId="42" borderId="12" xfId="0" applyNumberFormat="1" applyFont="1" applyFill="1" applyBorder="1" applyAlignment="1">
      <alignment horizontal="center"/>
    </xf>
    <xf numFmtId="1" fontId="1" fillId="42" borderId="17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" fontId="2" fillId="39" borderId="17" xfId="0" applyNumberFormat="1" applyFont="1" applyFill="1" applyBorder="1" applyAlignment="1">
      <alignment horizontal="center"/>
    </xf>
    <xf numFmtId="9" fontId="1" fillId="42" borderId="17" xfId="0" applyNumberFormat="1" applyFont="1" applyFill="1" applyBorder="1" applyAlignment="1">
      <alignment horizontal="center"/>
    </xf>
    <xf numFmtId="1" fontId="2" fillId="36" borderId="17" xfId="0" applyNumberFormat="1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textRotation="90"/>
    </xf>
    <xf numFmtId="0" fontId="1" fillId="33" borderId="17" xfId="0" applyFont="1" applyFill="1" applyBorder="1" applyAlignment="1">
      <alignment horizontal="center" vertical="center" textRotation="90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textRotation="90"/>
    </xf>
    <xf numFmtId="0" fontId="4" fillId="33" borderId="17" xfId="0" applyFont="1" applyFill="1" applyBorder="1" applyAlignment="1">
      <alignment horizontal="center" vertical="center" textRotation="90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" fillId="0" borderId="22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" fontId="3" fillId="39" borderId="10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1" fontId="1" fillId="43" borderId="12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1" fillId="40" borderId="12" xfId="0" applyNumberFormat="1" applyFont="1" applyFill="1" applyBorder="1" applyAlignment="1">
      <alignment horizontal="center"/>
    </xf>
    <xf numFmtId="9" fontId="1" fillId="40" borderId="17" xfId="0" applyNumberFormat="1" applyFont="1" applyFill="1" applyBorder="1" applyAlignment="1">
      <alignment horizontal="center"/>
    </xf>
    <xf numFmtId="1" fontId="1" fillId="43" borderId="17" xfId="0" applyNumberFormat="1" applyFont="1" applyFill="1" applyBorder="1" applyAlignment="1">
      <alignment horizontal="center"/>
    </xf>
    <xf numFmtId="1" fontId="1" fillId="43" borderId="10" xfId="0" applyNumberFormat="1" applyFont="1" applyFill="1" applyBorder="1" applyAlignment="1">
      <alignment horizontal="center"/>
    </xf>
    <xf numFmtId="9" fontId="1" fillId="43" borderId="17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" fillId="43" borderId="0" xfId="0" applyFont="1" applyFill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50" fillId="36" borderId="10" xfId="0" applyNumberFormat="1" applyFont="1" applyFill="1" applyBorder="1" applyAlignment="1">
      <alignment horizontal="center"/>
    </xf>
    <xf numFmtId="1" fontId="1" fillId="30" borderId="12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zoomScalePageLayoutView="0" workbookViewId="0" topLeftCell="A1">
      <selection activeCell="A45" sqref="A45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7">
        <v>53</v>
      </c>
      <c r="H3" s="117">
        <v>15</v>
      </c>
      <c r="I3" s="115">
        <v>0.2830188679245283</v>
      </c>
      <c r="J3" s="117">
        <v>22</v>
      </c>
      <c r="K3" s="117">
        <v>9</v>
      </c>
      <c r="L3" s="115">
        <v>0.4090909090909091</v>
      </c>
      <c r="M3" s="117">
        <v>2</v>
      </c>
      <c r="N3" s="114">
        <v>0</v>
      </c>
      <c r="O3" s="115">
        <v>0</v>
      </c>
      <c r="P3" s="117">
        <v>28</v>
      </c>
      <c r="Q3" s="114">
        <v>7</v>
      </c>
      <c r="R3" s="115">
        <v>0.25</v>
      </c>
      <c r="S3" s="117">
        <v>105</v>
      </c>
      <c r="T3" s="114">
        <v>31</v>
      </c>
      <c r="U3" s="115">
        <v>0.29523809523809524</v>
      </c>
      <c r="V3" s="117">
        <v>55</v>
      </c>
      <c r="W3" s="118">
        <v>-54</v>
      </c>
      <c r="X3" s="120">
        <v>25</v>
      </c>
      <c r="Y3" s="120">
        <v>12</v>
      </c>
      <c r="Z3" s="120">
        <v>28</v>
      </c>
      <c r="AA3" s="153">
        <v>-29</v>
      </c>
      <c r="AB3" s="119">
        <v>-12</v>
      </c>
      <c r="AC3" s="119">
        <v>14</v>
      </c>
      <c r="AD3" s="118">
        <v>6</v>
      </c>
      <c r="AE3" s="118">
        <v>6</v>
      </c>
      <c r="AF3" s="118">
        <v>200</v>
      </c>
      <c r="AG3" s="118"/>
      <c r="AH3" s="114">
        <v>-23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13">
        <v>52</v>
      </c>
      <c r="H4" s="114">
        <v>21</v>
      </c>
      <c r="I4" s="115">
        <v>0.40384615384615385</v>
      </c>
      <c r="J4" s="114">
        <v>34</v>
      </c>
      <c r="K4" s="114">
        <v>15</v>
      </c>
      <c r="L4" s="115">
        <v>0.4411764705882353</v>
      </c>
      <c r="M4" s="116">
        <v>2</v>
      </c>
      <c r="N4" s="116">
        <v>1</v>
      </c>
      <c r="O4" s="115">
        <v>0.5</v>
      </c>
      <c r="P4" s="116">
        <v>17</v>
      </c>
      <c r="Q4" s="116">
        <v>5</v>
      </c>
      <c r="R4" s="115">
        <v>0.29411764705882354</v>
      </c>
      <c r="S4" s="114">
        <v>105</v>
      </c>
      <c r="T4" s="114">
        <v>42</v>
      </c>
      <c r="U4" s="115">
        <v>0.4</v>
      </c>
      <c r="V4" s="114">
        <v>80</v>
      </c>
      <c r="W4" s="116">
        <v>-47</v>
      </c>
      <c r="X4" s="116">
        <v>17</v>
      </c>
      <c r="Y4" s="116">
        <v>14</v>
      </c>
      <c r="Z4" s="116">
        <v>16</v>
      </c>
      <c r="AA4" s="116">
        <v>-19</v>
      </c>
      <c r="AB4" s="116">
        <v>-10</v>
      </c>
      <c r="AC4" s="116">
        <v>10</v>
      </c>
      <c r="AD4" s="116">
        <v>7</v>
      </c>
      <c r="AE4" s="116">
        <v>14</v>
      </c>
      <c r="AF4" s="116">
        <v>200</v>
      </c>
      <c r="AG4" s="114"/>
      <c r="AH4" s="66">
        <v>19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40</v>
      </c>
      <c r="H5" s="114">
        <v>18</v>
      </c>
      <c r="I5" s="115">
        <v>0.45</v>
      </c>
      <c r="J5" s="114">
        <v>21</v>
      </c>
      <c r="K5" s="114">
        <v>8</v>
      </c>
      <c r="L5" s="115">
        <v>0.38095238095238093</v>
      </c>
      <c r="M5" s="116">
        <v>2</v>
      </c>
      <c r="N5" s="116">
        <v>2</v>
      </c>
      <c r="O5" s="115">
        <v>1</v>
      </c>
      <c r="P5" s="116">
        <v>18</v>
      </c>
      <c r="Q5" s="116">
        <v>9</v>
      </c>
      <c r="R5" s="115">
        <v>0.5</v>
      </c>
      <c r="S5" s="114">
        <v>81</v>
      </c>
      <c r="T5" s="114">
        <v>37</v>
      </c>
      <c r="U5" s="115">
        <v>0.4567901234567901</v>
      </c>
      <c r="V5" s="114">
        <v>67</v>
      </c>
      <c r="W5" s="116">
        <v>-59</v>
      </c>
      <c r="X5" s="116">
        <v>17</v>
      </c>
      <c r="Y5" s="116">
        <v>9</v>
      </c>
      <c r="Z5" s="116">
        <v>16</v>
      </c>
      <c r="AA5" s="129">
        <v>-26</v>
      </c>
      <c r="AB5" s="116">
        <v>-12</v>
      </c>
      <c r="AC5" s="116">
        <v>18</v>
      </c>
      <c r="AD5" s="116">
        <v>5</v>
      </c>
      <c r="AE5" s="116">
        <v>6</v>
      </c>
      <c r="AF5" s="116">
        <v>200</v>
      </c>
      <c r="AG5" s="114"/>
      <c r="AH5" s="66">
        <v>-3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37</v>
      </c>
      <c r="H6" s="117">
        <v>19</v>
      </c>
      <c r="I6" s="115">
        <v>0.5135135135135135</v>
      </c>
      <c r="J6" s="117">
        <v>6</v>
      </c>
      <c r="K6" s="117">
        <v>0</v>
      </c>
      <c r="L6" s="115">
        <v>0</v>
      </c>
      <c r="M6" s="117">
        <v>2</v>
      </c>
      <c r="N6" s="114">
        <v>1</v>
      </c>
      <c r="O6" s="115">
        <v>0.5</v>
      </c>
      <c r="P6" s="117">
        <v>11</v>
      </c>
      <c r="Q6" s="114">
        <v>5</v>
      </c>
      <c r="R6" s="115">
        <v>0.45454545454545453</v>
      </c>
      <c r="S6" s="117">
        <v>56</v>
      </c>
      <c r="T6" s="114">
        <v>25</v>
      </c>
      <c r="U6" s="115">
        <v>0.44642857142857145</v>
      </c>
      <c r="V6" s="117">
        <v>46</v>
      </c>
      <c r="W6" s="118">
        <v>-39</v>
      </c>
      <c r="X6" s="118">
        <v>6</v>
      </c>
      <c r="Y6" s="118">
        <v>10</v>
      </c>
      <c r="Z6" s="118">
        <v>5</v>
      </c>
      <c r="AA6" s="119">
        <v>-23</v>
      </c>
      <c r="AB6" s="119">
        <v>-16</v>
      </c>
      <c r="AC6" s="119">
        <v>3</v>
      </c>
      <c r="AD6" s="118">
        <v>6</v>
      </c>
      <c r="AE6" s="118">
        <v>1</v>
      </c>
      <c r="AF6" s="118">
        <v>200</v>
      </c>
      <c r="AG6" s="118"/>
      <c r="AH6" s="114">
        <v>-32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13">
        <v>53</v>
      </c>
      <c r="H7" s="114">
        <v>30</v>
      </c>
      <c r="I7" s="115">
        <v>0.5660377358490566</v>
      </c>
      <c r="J7" s="114">
        <v>16</v>
      </c>
      <c r="K7" s="114">
        <v>3</v>
      </c>
      <c r="L7" s="115">
        <v>0.1875</v>
      </c>
      <c r="M7" s="116">
        <v>5</v>
      </c>
      <c r="N7" s="116">
        <v>2</v>
      </c>
      <c r="O7" s="115">
        <v>0.4</v>
      </c>
      <c r="P7" s="116">
        <v>16</v>
      </c>
      <c r="Q7" s="116">
        <v>5</v>
      </c>
      <c r="R7" s="115">
        <v>0.3125</v>
      </c>
      <c r="S7" s="114">
        <v>90</v>
      </c>
      <c r="T7" s="114">
        <v>40</v>
      </c>
      <c r="U7" s="115">
        <v>0.4444444444444444</v>
      </c>
      <c r="V7" s="114">
        <v>77</v>
      </c>
      <c r="W7" s="116">
        <v>-37</v>
      </c>
      <c r="X7" s="116">
        <v>13</v>
      </c>
      <c r="Y7" s="116">
        <v>10</v>
      </c>
      <c r="Z7" s="116">
        <v>8</v>
      </c>
      <c r="AA7" s="129">
        <v>-30</v>
      </c>
      <c r="AB7" s="116">
        <v>-4</v>
      </c>
      <c r="AC7" s="116">
        <v>7</v>
      </c>
      <c r="AD7" s="116">
        <v>19</v>
      </c>
      <c r="AE7" s="116">
        <v>2</v>
      </c>
      <c r="AF7" s="116">
        <v>200</v>
      </c>
      <c r="AG7" s="114"/>
      <c r="AH7" s="66">
        <v>15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13">
        <v>35</v>
      </c>
      <c r="H8" s="114">
        <v>20</v>
      </c>
      <c r="I8" s="115">
        <v>0.5714285714285714</v>
      </c>
      <c r="J8" s="114">
        <v>15</v>
      </c>
      <c r="K8" s="114">
        <v>11</v>
      </c>
      <c r="L8" s="115">
        <v>0.7333333333333333</v>
      </c>
      <c r="M8" s="116">
        <v>5</v>
      </c>
      <c r="N8" s="116">
        <v>0</v>
      </c>
      <c r="O8" s="115">
        <v>0</v>
      </c>
      <c r="P8" s="116">
        <v>10</v>
      </c>
      <c r="Q8" s="116">
        <v>5</v>
      </c>
      <c r="R8" s="115">
        <v>0.5</v>
      </c>
      <c r="S8" s="114">
        <v>65</v>
      </c>
      <c r="T8" s="114">
        <v>36</v>
      </c>
      <c r="U8" s="115">
        <v>0.5538461538461539</v>
      </c>
      <c r="V8" s="114">
        <v>67</v>
      </c>
      <c r="W8" s="116">
        <v>-62</v>
      </c>
      <c r="X8" s="116">
        <v>8</v>
      </c>
      <c r="Y8" s="116">
        <v>11</v>
      </c>
      <c r="Z8" s="116">
        <v>8</v>
      </c>
      <c r="AA8" s="129">
        <v>-30</v>
      </c>
      <c r="AB8" s="116">
        <v>-13</v>
      </c>
      <c r="AC8" s="116">
        <v>8</v>
      </c>
      <c r="AD8" s="116">
        <v>12</v>
      </c>
      <c r="AE8" s="116">
        <v>0</v>
      </c>
      <c r="AF8" s="116">
        <v>200</v>
      </c>
      <c r="AG8" s="114"/>
      <c r="AH8" s="66">
        <v>-20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13">
        <v>49</v>
      </c>
      <c r="H9" s="114">
        <v>16</v>
      </c>
      <c r="I9" s="115">
        <v>0.32653061224489793</v>
      </c>
      <c r="J9" s="114">
        <v>26</v>
      </c>
      <c r="K9" s="114">
        <v>7</v>
      </c>
      <c r="L9" s="115">
        <v>0.2692307692307692</v>
      </c>
      <c r="M9" s="116">
        <v>3</v>
      </c>
      <c r="N9" s="116">
        <v>1</v>
      </c>
      <c r="O9" s="115">
        <v>0.3333333333333333</v>
      </c>
      <c r="P9" s="116">
        <v>28</v>
      </c>
      <c r="Q9" s="116">
        <v>11</v>
      </c>
      <c r="R9" s="115">
        <v>0.39285714285714285</v>
      </c>
      <c r="S9" s="114">
        <v>106</v>
      </c>
      <c r="T9" s="114">
        <v>35</v>
      </c>
      <c r="U9" s="115">
        <v>0.330188679245283</v>
      </c>
      <c r="V9" s="114">
        <v>60</v>
      </c>
      <c r="W9" s="116">
        <v>-41</v>
      </c>
      <c r="X9" s="116">
        <v>13</v>
      </c>
      <c r="Y9" s="116">
        <v>15</v>
      </c>
      <c r="Z9" s="116">
        <v>19</v>
      </c>
      <c r="AA9" s="116">
        <v>-14</v>
      </c>
      <c r="AB9" s="116">
        <v>-11</v>
      </c>
      <c r="AC9" s="116">
        <v>13</v>
      </c>
      <c r="AD9" s="116">
        <v>14</v>
      </c>
      <c r="AE9" s="116">
        <v>5</v>
      </c>
      <c r="AF9" s="116">
        <v>200</v>
      </c>
      <c r="AG9" s="114"/>
      <c r="AH9" s="66">
        <v>2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>
        <v>56</v>
      </c>
      <c r="H10" s="114">
        <v>22</v>
      </c>
      <c r="I10" s="115">
        <v>0.39285714285714285</v>
      </c>
      <c r="J10" s="114">
        <v>26</v>
      </c>
      <c r="K10" s="114">
        <v>8</v>
      </c>
      <c r="L10" s="115">
        <v>0.3076923076923077</v>
      </c>
      <c r="M10" s="116">
        <v>5</v>
      </c>
      <c r="N10" s="116">
        <v>4</v>
      </c>
      <c r="O10" s="115">
        <v>0.8</v>
      </c>
      <c r="P10" s="116">
        <v>32</v>
      </c>
      <c r="Q10" s="116">
        <v>9</v>
      </c>
      <c r="R10" s="115">
        <v>0.28125</v>
      </c>
      <c r="S10" s="114">
        <v>119</v>
      </c>
      <c r="T10" s="114">
        <v>43</v>
      </c>
      <c r="U10" s="115">
        <v>0.36134453781512604</v>
      </c>
      <c r="V10" s="114">
        <v>81</v>
      </c>
      <c r="W10" s="116">
        <v>-49</v>
      </c>
      <c r="X10" s="116">
        <v>14</v>
      </c>
      <c r="Y10" s="116">
        <v>11</v>
      </c>
      <c r="Z10" s="116">
        <v>9</v>
      </c>
      <c r="AA10" s="116">
        <v>-17</v>
      </c>
      <c r="AB10" s="116">
        <v>-10</v>
      </c>
      <c r="AC10" s="116">
        <v>11</v>
      </c>
      <c r="AD10" s="116">
        <v>10</v>
      </c>
      <c r="AE10" s="116">
        <v>3</v>
      </c>
      <c r="AF10" s="116">
        <v>200</v>
      </c>
      <c r="AG10" s="114"/>
      <c r="AH10" s="66">
        <v>-13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13">
        <v>47</v>
      </c>
      <c r="H11" s="114">
        <v>16</v>
      </c>
      <c r="I11" s="115">
        <v>0.3404255319148936</v>
      </c>
      <c r="J11" s="114">
        <v>22</v>
      </c>
      <c r="K11" s="114">
        <v>7</v>
      </c>
      <c r="L11" s="115">
        <v>0.3181818181818182</v>
      </c>
      <c r="M11" s="116">
        <v>8</v>
      </c>
      <c r="N11" s="116">
        <v>3</v>
      </c>
      <c r="O11" s="115">
        <v>0.375</v>
      </c>
      <c r="P11" s="116">
        <v>26</v>
      </c>
      <c r="Q11" s="116">
        <v>15</v>
      </c>
      <c r="R11" s="115">
        <v>0.5769230769230769</v>
      </c>
      <c r="S11" s="114">
        <v>103</v>
      </c>
      <c r="T11" s="114">
        <v>41</v>
      </c>
      <c r="U11" s="115">
        <v>0.39805825242718446</v>
      </c>
      <c r="V11" s="114">
        <v>70</v>
      </c>
      <c r="W11" s="116">
        <v>-42</v>
      </c>
      <c r="X11" s="116">
        <v>28</v>
      </c>
      <c r="Y11" s="116">
        <v>13</v>
      </c>
      <c r="Z11" s="116">
        <v>20</v>
      </c>
      <c r="AA11" s="116">
        <v>-22</v>
      </c>
      <c r="AB11" s="116">
        <v>-16</v>
      </c>
      <c r="AC11" s="116">
        <v>16</v>
      </c>
      <c r="AD11" s="116">
        <v>16</v>
      </c>
      <c r="AE11" s="116">
        <v>1</v>
      </c>
      <c r="AF11" s="116">
        <v>200</v>
      </c>
      <c r="AG11" s="114"/>
      <c r="AH11" s="66">
        <v>22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13">
        <v>41</v>
      </c>
      <c r="H12" s="114">
        <v>23</v>
      </c>
      <c r="I12" s="115">
        <v>0.5609756097560976</v>
      </c>
      <c r="J12" s="114">
        <v>11</v>
      </c>
      <c r="K12" s="114">
        <v>2</v>
      </c>
      <c r="L12" s="115">
        <v>0.18181818181818182</v>
      </c>
      <c r="M12" s="116">
        <v>5</v>
      </c>
      <c r="N12" s="116">
        <v>1</v>
      </c>
      <c r="O12" s="115">
        <v>0.2</v>
      </c>
      <c r="P12" s="116">
        <v>17</v>
      </c>
      <c r="Q12" s="116">
        <v>5</v>
      </c>
      <c r="R12" s="115">
        <v>0.29411764705882354</v>
      </c>
      <c r="S12" s="114">
        <v>74</v>
      </c>
      <c r="T12" s="114">
        <v>31</v>
      </c>
      <c r="U12" s="115">
        <v>0.4189189189189189</v>
      </c>
      <c r="V12" s="114">
        <v>58</v>
      </c>
      <c r="W12" s="116">
        <v>-57</v>
      </c>
      <c r="X12" s="116">
        <v>11</v>
      </c>
      <c r="Y12" s="116">
        <v>6</v>
      </c>
      <c r="Z12" s="116">
        <v>12</v>
      </c>
      <c r="AA12" s="116">
        <v>-25</v>
      </c>
      <c r="AB12" s="116">
        <v>-16</v>
      </c>
      <c r="AC12" s="116">
        <v>11</v>
      </c>
      <c r="AD12" s="116">
        <v>11</v>
      </c>
      <c r="AE12" s="116">
        <v>1</v>
      </c>
      <c r="AF12" s="116">
        <v>195</v>
      </c>
      <c r="AG12" s="114"/>
      <c r="AH12" s="66">
        <v>-31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13">
        <v>35</v>
      </c>
      <c r="H13" s="114">
        <v>13</v>
      </c>
      <c r="I13" s="115">
        <v>0.37142857142857144</v>
      </c>
      <c r="J13" s="114">
        <v>21</v>
      </c>
      <c r="K13" s="114">
        <v>6</v>
      </c>
      <c r="L13" s="115">
        <v>0.2857142857142857</v>
      </c>
      <c r="M13" s="116">
        <v>5</v>
      </c>
      <c r="N13" s="116">
        <v>1</v>
      </c>
      <c r="O13" s="115">
        <v>0.2</v>
      </c>
      <c r="P13" s="116">
        <v>29</v>
      </c>
      <c r="Q13" s="116">
        <v>10</v>
      </c>
      <c r="R13" s="115">
        <v>0.3448275862068966</v>
      </c>
      <c r="S13" s="114">
        <v>90</v>
      </c>
      <c r="T13" s="114">
        <v>30</v>
      </c>
      <c r="U13" s="115">
        <v>0.3333333333333333</v>
      </c>
      <c r="V13" s="114">
        <v>51</v>
      </c>
      <c r="W13" s="116">
        <v>-53</v>
      </c>
      <c r="X13" s="116">
        <v>5</v>
      </c>
      <c r="Y13" s="116">
        <v>12</v>
      </c>
      <c r="Z13" s="116">
        <v>14</v>
      </c>
      <c r="AA13" s="116">
        <v>-26</v>
      </c>
      <c r="AB13" s="116">
        <v>-18</v>
      </c>
      <c r="AC13" s="116">
        <v>4</v>
      </c>
      <c r="AD13" s="116">
        <v>13</v>
      </c>
      <c r="AE13" s="116">
        <v>0</v>
      </c>
      <c r="AF13" s="116">
        <v>200</v>
      </c>
      <c r="AG13" s="114"/>
      <c r="AH13" s="66">
        <v>-58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13">
        <v>37</v>
      </c>
      <c r="H14" s="114">
        <v>17</v>
      </c>
      <c r="I14" s="115">
        <v>0.4594594594594595</v>
      </c>
      <c r="J14" s="114">
        <v>26</v>
      </c>
      <c r="K14" s="114">
        <v>8</v>
      </c>
      <c r="L14" s="115">
        <v>0.3076923076923077</v>
      </c>
      <c r="M14" s="116">
        <v>9</v>
      </c>
      <c r="N14" s="116">
        <v>1</v>
      </c>
      <c r="O14" s="115">
        <v>0.1111111111111111</v>
      </c>
      <c r="P14" s="116">
        <v>16</v>
      </c>
      <c r="Q14" s="116">
        <v>6</v>
      </c>
      <c r="R14" s="115">
        <v>0.375</v>
      </c>
      <c r="S14" s="114">
        <v>88</v>
      </c>
      <c r="T14" s="114">
        <v>32</v>
      </c>
      <c r="U14" s="115">
        <v>0.36363636363636365</v>
      </c>
      <c r="V14" s="114">
        <v>59</v>
      </c>
      <c r="W14" s="116">
        <v>-59</v>
      </c>
      <c r="X14" s="116">
        <v>5</v>
      </c>
      <c r="Y14" s="116">
        <v>11</v>
      </c>
      <c r="Z14" s="116">
        <v>16</v>
      </c>
      <c r="AA14" s="116">
        <v>-21</v>
      </c>
      <c r="AB14" s="116">
        <v>-13</v>
      </c>
      <c r="AC14" s="116">
        <v>7</v>
      </c>
      <c r="AD14" s="116">
        <v>9</v>
      </c>
      <c r="AE14" s="116">
        <v>0</v>
      </c>
      <c r="AF14" s="116">
        <v>200</v>
      </c>
      <c r="AG14" s="114"/>
      <c r="AH14" s="66">
        <v>-42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>
        <v>31</v>
      </c>
      <c r="H15" s="114">
        <v>12</v>
      </c>
      <c r="I15" s="115">
        <v>0.3870967741935484</v>
      </c>
      <c r="J15" s="114">
        <v>23</v>
      </c>
      <c r="K15" s="114">
        <v>6</v>
      </c>
      <c r="L15" s="115">
        <v>0.2608695652173913</v>
      </c>
      <c r="M15" s="116">
        <v>6</v>
      </c>
      <c r="N15" s="116">
        <v>2</v>
      </c>
      <c r="O15" s="115">
        <v>0.3333333333333333</v>
      </c>
      <c r="P15" s="116">
        <v>8</v>
      </c>
      <c r="Q15" s="116">
        <v>3</v>
      </c>
      <c r="R15" s="115">
        <v>0.375</v>
      </c>
      <c r="S15" s="114">
        <v>68</v>
      </c>
      <c r="T15" s="114">
        <v>23</v>
      </c>
      <c r="U15" s="115">
        <v>0.3382352941176471</v>
      </c>
      <c r="V15" s="114">
        <v>45</v>
      </c>
      <c r="W15" s="116">
        <v>-74</v>
      </c>
      <c r="X15" s="129">
        <v>1</v>
      </c>
      <c r="Y15" s="129">
        <v>7</v>
      </c>
      <c r="Z15" s="116">
        <v>14</v>
      </c>
      <c r="AA15" s="129">
        <v>-45</v>
      </c>
      <c r="AB15" s="116">
        <v>-11</v>
      </c>
      <c r="AC15" s="116">
        <v>4</v>
      </c>
      <c r="AD15" s="116">
        <v>4</v>
      </c>
      <c r="AE15" s="116">
        <v>1</v>
      </c>
      <c r="AF15" s="116">
        <v>200</v>
      </c>
      <c r="AG15" s="114"/>
      <c r="AH15" s="66">
        <v>-99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>
        <v>43</v>
      </c>
      <c r="H16" s="114">
        <v>17</v>
      </c>
      <c r="I16" s="115">
        <v>0.3953488372093023</v>
      </c>
      <c r="J16" s="114">
        <v>27</v>
      </c>
      <c r="K16" s="114">
        <v>8</v>
      </c>
      <c r="L16" s="115">
        <v>0.2962962962962963</v>
      </c>
      <c r="M16" s="116">
        <v>11</v>
      </c>
      <c r="N16" s="116">
        <v>4</v>
      </c>
      <c r="O16" s="115">
        <v>0.36363636363636365</v>
      </c>
      <c r="P16" s="116">
        <v>22</v>
      </c>
      <c r="Q16" s="116">
        <v>13</v>
      </c>
      <c r="R16" s="115">
        <v>0.5909090909090909</v>
      </c>
      <c r="S16" s="114">
        <v>103</v>
      </c>
      <c r="T16" s="114">
        <v>42</v>
      </c>
      <c r="U16" s="115">
        <v>0.4077669902912621</v>
      </c>
      <c r="V16" s="114">
        <v>75</v>
      </c>
      <c r="W16" s="116">
        <v>-57</v>
      </c>
      <c r="X16" s="116">
        <v>14</v>
      </c>
      <c r="Y16" s="116">
        <v>12</v>
      </c>
      <c r="Z16" s="116">
        <v>15</v>
      </c>
      <c r="AA16" s="116">
        <v>-20</v>
      </c>
      <c r="AB16" s="116">
        <v>-13</v>
      </c>
      <c r="AC16" s="116">
        <v>14</v>
      </c>
      <c r="AD16" s="116">
        <v>10</v>
      </c>
      <c r="AE16" s="116">
        <v>0</v>
      </c>
      <c r="AF16" s="116">
        <v>200</v>
      </c>
      <c r="AG16" s="114"/>
      <c r="AH16" s="66">
        <v>-11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13">
        <v>36</v>
      </c>
      <c r="H17" s="114">
        <v>13</v>
      </c>
      <c r="I17" s="115">
        <v>0.3611111111111111</v>
      </c>
      <c r="J17" s="114">
        <v>20</v>
      </c>
      <c r="K17" s="114">
        <v>8</v>
      </c>
      <c r="L17" s="115">
        <v>0.4</v>
      </c>
      <c r="M17" s="116">
        <v>3</v>
      </c>
      <c r="N17" s="116">
        <v>0</v>
      </c>
      <c r="O17" s="115">
        <v>0</v>
      </c>
      <c r="P17" s="116">
        <v>21</v>
      </c>
      <c r="Q17" s="116">
        <v>9</v>
      </c>
      <c r="R17" s="115">
        <v>0.42857142857142855</v>
      </c>
      <c r="S17" s="114">
        <v>80</v>
      </c>
      <c r="T17" s="114">
        <v>30</v>
      </c>
      <c r="U17" s="115">
        <v>0.375</v>
      </c>
      <c r="V17" s="114">
        <v>51</v>
      </c>
      <c r="W17" s="116">
        <v>-71</v>
      </c>
      <c r="X17" s="116">
        <v>10</v>
      </c>
      <c r="Y17" s="116">
        <v>9</v>
      </c>
      <c r="Z17" s="116">
        <v>27</v>
      </c>
      <c r="AA17" s="129">
        <v>-51</v>
      </c>
      <c r="AB17" s="116">
        <v>-10</v>
      </c>
      <c r="AC17" s="116">
        <v>9</v>
      </c>
      <c r="AD17" s="116">
        <v>5</v>
      </c>
      <c r="AE17" s="116">
        <v>4</v>
      </c>
      <c r="AF17" s="116">
        <v>200</v>
      </c>
      <c r="AG17" s="114"/>
      <c r="AH17" s="66">
        <v>-67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13">
        <v>38</v>
      </c>
      <c r="H18" s="114">
        <v>24</v>
      </c>
      <c r="I18" s="115">
        <v>0.631578947368421</v>
      </c>
      <c r="J18" s="114">
        <v>22</v>
      </c>
      <c r="K18" s="114">
        <v>10</v>
      </c>
      <c r="L18" s="115">
        <v>0.45454545454545453</v>
      </c>
      <c r="M18" s="116">
        <v>1</v>
      </c>
      <c r="N18" s="116">
        <v>0</v>
      </c>
      <c r="O18" s="115">
        <v>0</v>
      </c>
      <c r="P18" s="116">
        <v>14</v>
      </c>
      <c r="Q18" s="116">
        <v>7</v>
      </c>
      <c r="R18" s="115">
        <v>0.5</v>
      </c>
      <c r="S18" s="114">
        <v>75</v>
      </c>
      <c r="T18" s="114">
        <v>41</v>
      </c>
      <c r="U18" s="115">
        <v>0.5466666666666666</v>
      </c>
      <c r="V18" s="114">
        <v>75</v>
      </c>
      <c r="W18" s="116">
        <v>-85</v>
      </c>
      <c r="X18" s="116">
        <v>10</v>
      </c>
      <c r="Y18" s="116">
        <v>14</v>
      </c>
      <c r="Z18" s="116">
        <v>9</v>
      </c>
      <c r="AA18" s="129">
        <v>-37</v>
      </c>
      <c r="AB18" s="116">
        <v>-8</v>
      </c>
      <c r="AC18" s="116">
        <v>13</v>
      </c>
      <c r="AD18" s="116">
        <v>9</v>
      </c>
      <c r="AE18" s="116">
        <v>3</v>
      </c>
      <c r="AF18" s="116">
        <v>200</v>
      </c>
      <c r="AG18" s="114"/>
      <c r="AH18" s="66">
        <v>-31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6">
        <v>33</v>
      </c>
      <c r="H19" s="66">
        <v>12</v>
      </c>
      <c r="I19" s="56">
        <v>0.36363636363636365</v>
      </c>
      <c r="J19" s="66">
        <v>27</v>
      </c>
      <c r="K19" s="66">
        <v>11</v>
      </c>
      <c r="L19" s="56">
        <v>0.4074074074074074</v>
      </c>
      <c r="M19" s="67">
        <v>3</v>
      </c>
      <c r="N19" s="67">
        <v>2</v>
      </c>
      <c r="O19" s="56">
        <v>0.6666666666666666</v>
      </c>
      <c r="P19" s="67">
        <v>14</v>
      </c>
      <c r="Q19" s="67">
        <v>8</v>
      </c>
      <c r="R19" s="56">
        <v>0.5714285714285714</v>
      </c>
      <c r="S19" s="66">
        <v>77</v>
      </c>
      <c r="T19" s="66">
        <v>33</v>
      </c>
      <c r="U19" s="56">
        <v>0.42857142857142855</v>
      </c>
      <c r="V19" s="66">
        <v>60</v>
      </c>
      <c r="W19" s="67">
        <v>-66</v>
      </c>
      <c r="X19" s="67">
        <v>19</v>
      </c>
      <c r="Y19" s="67">
        <v>21</v>
      </c>
      <c r="Z19" s="67">
        <v>8</v>
      </c>
      <c r="AA19" s="67">
        <v>-23</v>
      </c>
      <c r="AB19" s="67">
        <v>-14</v>
      </c>
      <c r="AC19" s="67">
        <v>10</v>
      </c>
      <c r="AD19" s="67">
        <v>8</v>
      </c>
      <c r="AE19" s="67">
        <v>3</v>
      </c>
      <c r="AF19" s="67">
        <v>200</v>
      </c>
      <c r="AG19" s="66"/>
      <c r="AH19" s="66">
        <v>-18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6">
        <v>36</v>
      </c>
      <c r="H20" s="66">
        <v>11</v>
      </c>
      <c r="I20" s="56">
        <v>0.3055555555555556</v>
      </c>
      <c r="J20" s="66">
        <v>24</v>
      </c>
      <c r="K20" s="66">
        <v>5</v>
      </c>
      <c r="L20" s="56">
        <v>0.20833333333333334</v>
      </c>
      <c r="M20" s="67">
        <v>4</v>
      </c>
      <c r="N20" s="67">
        <v>0</v>
      </c>
      <c r="O20" s="56">
        <v>0</v>
      </c>
      <c r="P20" s="67">
        <v>18</v>
      </c>
      <c r="Q20" s="67">
        <v>3</v>
      </c>
      <c r="R20" s="56">
        <v>0.16666666666666666</v>
      </c>
      <c r="S20" s="66">
        <v>82</v>
      </c>
      <c r="T20" s="66">
        <v>19</v>
      </c>
      <c r="U20" s="56">
        <v>0.23170731707317074</v>
      </c>
      <c r="V20" s="66">
        <v>35</v>
      </c>
      <c r="W20" s="67">
        <v>-60</v>
      </c>
      <c r="X20" s="67">
        <v>9</v>
      </c>
      <c r="Y20" s="67">
        <v>15</v>
      </c>
      <c r="Z20" s="67">
        <v>3</v>
      </c>
      <c r="AA20" s="67">
        <v>-21</v>
      </c>
      <c r="AB20" s="67">
        <v>-15</v>
      </c>
      <c r="AC20" s="67">
        <v>8</v>
      </c>
      <c r="AD20" s="67">
        <v>5</v>
      </c>
      <c r="AE20" s="67">
        <v>1</v>
      </c>
      <c r="AF20" s="67">
        <v>200</v>
      </c>
      <c r="AG20" s="66"/>
      <c r="AH20" s="66">
        <v>-83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55">
        <v>63</v>
      </c>
      <c r="H21" s="66">
        <v>20</v>
      </c>
      <c r="I21" s="56">
        <v>0.31746031746031744</v>
      </c>
      <c r="J21" s="66">
        <v>34</v>
      </c>
      <c r="K21" s="66">
        <v>18</v>
      </c>
      <c r="L21" s="56">
        <v>0.5294117647058824</v>
      </c>
      <c r="M21" s="67">
        <v>1</v>
      </c>
      <c r="N21" s="67">
        <v>0</v>
      </c>
      <c r="O21" s="56">
        <v>0</v>
      </c>
      <c r="P21" s="67">
        <v>29</v>
      </c>
      <c r="Q21" s="67">
        <v>10</v>
      </c>
      <c r="R21" s="56">
        <v>0.3448275862068966</v>
      </c>
      <c r="S21" s="66">
        <v>127</v>
      </c>
      <c r="T21" s="66">
        <v>48</v>
      </c>
      <c r="U21" s="56">
        <v>0.3779527559055118</v>
      </c>
      <c r="V21" s="66">
        <v>86</v>
      </c>
      <c r="W21" s="67">
        <v>-31</v>
      </c>
      <c r="X21" s="67">
        <v>5</v>
      </c>
      <c r="Y21" s="67">
        <v>24</v>
      </c>
      <c r="Z21" s="67">
        <v>26</v>
      </c>
      <c r="AA21" s="67">
        <v>-30</v>
      </c>
      <c r="AB21" s="67">
        <v>-13</v>
      </c>
      <c r="AC21" s="67">
        <v>16</v>
      </c>
      <c r="AD21" s="67">
        <v>13</v>
      </c>
      <c r="AE21" s="67">
        <v>5</v>
      </c>
      <c r="AF21" s="67">
        <v>200</v>
      </c>
      <c r="AG21" s="66"/>
      <c r="AH21" s="66">
        <v>22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55">
        <v>65</v>
      </c>
      <c r="H22" s="66">
        <v>27</v>
      </c>
      <c r="I22" s="56">
        <v>0.4153846153846154</v>
      </c>
      <c r="J22" s="66">
        <v>30</v>
      </c>
      <c r="K22" s="66">
        <v>10</v>
      </c>
      <c r="L22" s="56">
        <v>0.3333333333333333</v>
      </c>
      <c r="M22" s="67">
        <v>1</v>
      </c>
      <c r="N22" s="67">
        <v>1</v>
      </c>
      <c r="O22" s="56">
        <v>1</v>
      </c>
      <c r="P22" s="67">
        <v>21</v>
      </c>
      <c r="Q22" s="67">
        <v>7</v>
      </c>
      <c r="R22" s="56">
        <v>0.3333333333333333</v>
      </c>
      <c r="S22" s="66">
        <v>117</v>
      </c>
      <c r="T22" s="66">
        <v>45</v>
      </c>
      <c r="U22" s="56">
        <v>0.38461538461538464</v>
      </c>
      <c r="V22" s="66">
        <v>84</v>
      </c>
      <c r="W22" s="67">
        <v>-23</v>
      </c>
      <c r="X22" s="67">
        <v>20</v>
      </c>
      <c r="Y22" s="67">
        <v>14</v>
      </c>
      <c r="Z22" s="67">
        <v>22</v>
      </c>
      <c r="AA22" s="67">
        <v>-16</v>
      </c>
      <c r="AB22" s="67">
        <v>-8</v>
      </c>
      <c r="AC22" s="67">
        <v>12</v>
      </c>
      <c r="AD22" s="67">
        <v>15</v>
      </c>
      <c r="AE22" s="67">
        <v>6</v>
      </c>
      <c r="AF22" s="67">
        <v>200</v>
      </c>
      <c r="AG22" s="66"/>
      <c r="AH22" s="66">
        <v>54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aca="true" t="shared" si="0" ref="AH23:AH32">(T23-S23)+SUM(V23:AE23)</f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0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0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0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0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0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0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0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0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0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880</v>
      </c>
      <c r="H33" s="55">
        <f>SUM(H3:H32)</f>
        <v>366</v>
      </c>
      <c r="I33" s="56">
        <f>H33/G33</f>
        <v>0.4159090909090909</v>
      </c>
      <c r="J33" s="55">
        <f>SUM(J3:J32)</f>
        <v>453</v>
      </c>
      <c r="K33" s="55">
        <f>SUM(K3:K32)</f>
        <v>160</v>
      </c>
      <c r="L33" s="56">
        <f>K33/J33</f>
        <v>0.35320088300220753</v>
      </c>
      <c r="M33" s="55">
        <f>SUM(M3:M32)</f>
        <v>83</v>
      </c>
      <c r="N33" s="55">
        <f>SUM(N3:N32)</f>
        <v>26</v>
      </c>
      <c r="O33" s="56">
        <f>N33/M33</f>
        <v>0.3132530120481928</v>
      </c>
      <c r="P33" s="145">
        <f>SUM(P3:P32)</f>
        <v>395</v>
      </c>
      <c r="Q33" s="145">
        <f>SUM(Q3:Q32)</f>
        <v>152</v>
      </c>
      <c r="R33" s="146">
        <f>Q33/P33</f>
        <v>0.3848101265822785</v>
      </c>
      <c r="S33" s="55">
        <f>SUM(S3:S32)</f>
        <v>1811</v>
      </c>
      <c r="T33" s="55">
        <f>SUM(T3:T32)</f>
        <v>704</v>
      </c>
      <c r="U33" s="56">
        <f>T33/S33</f>
        <v>0.3887355052457206</v>
      </c>
      <c r="V33" s="55">
        <f aca="true" t="shared" si="1" ref="V33:AG33">SUM(V3:V32)</f>
        <v>1282</v>
      </c>
      <c r="W33" s="55">
        <f t="shared" si="1"/>
        <v>-1066</v>
      </c>
      <c r="X33" s="55">
        <f t="shared" si="1"/>
        <v>250</v>
      </c>
      <c r="Y33" s="55">
        <f t="shared" si="1"/>
        <v>250</v>
      </c>
      <c r="Z33" s="145">
        <f t="shared" si="1"/>
        <v>295</v>
      </c>
      <c r="AA33" s="145">
        <f t="shared" si="1"/>
        <v>-525</v>
      </c>
      <c r="AB33" s="55">
        <f t="shared" si="1"/>
        <v>-243</v>
      </c>
      <c r="AC33" s="55">
        <f t="shared" si="1"/>
        <v>208</v>
      </c>
      <c r="AD33" s="55">
        <f t="shared" si="1"/>
        <v>197</v>
      </c>
      <c r="AE33" s="55">
        <f t="shared" si="1"/>
        <v>62</v>
      </c>
      <c r="AF33" s="55">
        <f t="shared" si="1"/>
        <v>3995</v>
      </c>
      <c r="AG33" s="55">
        <f t="shared" si="1"/>
        <v>0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732</v>
      </c>
      <c r="I34" s="55"/>
      <c r="J34" s="55"/>
      <c r="K34" s="83">
        <f>K33*2</f>
        <v>320</v>
      </c>
      <c r="L34" s="55"/>
      <c r="M34" s="55"/>
      <c r="N34" s="83">
        <f>N33*3</f>
        <v>78</v>
      </c>
      <c r="O34" s="55"/>
      <c r="P34" s="55"/>
      <c r="Q34" s="83">
        <f>Q33*1</f>
        <v>152</v>
      </c>
      <c r="R34" s="55"/>
      <c r="S34" s="55"/>
      <c r="T34" s="55"/>
      <c r="U34" s="55"/>
      <c r="V34" s="83">
        <f>H34+K34+N34+Q34</f>
        <v>1282</v>
      </c>
      <c r="W34" s="79"/>
      <c r="X34" s="169">
        <f>X33+Y33</f>
        <v>500</v>
      </c>
      <c r="Y34" s="170"/>
      <c r="Z34" s="197">
        <f>Z33+AA33</f>
        <v>-230</v>
      </c>
      <c r="AA34" s="198"/>
      <c r="AB34" s="81"/>
      <c r="AC34" s="81"/>
      <c r="AD34" s="79"/>
      <c r="AE34" s="79"/>
      <c r="AF34" s="79"/>
      <c r="AG34" s="83">
        <f>S34+V34+Y34+AB34</f>
        <v>1282</v>
      </c>
      <c r="AH34" s="55">
        <f>SUM(AH3:AH32)</f>
        <v>-397</v>
      </c>
      <c r="AI34" s="84"/>
      <c r="AJ34" s="84"/>
    </row>
  </sheetData>
  <sheetProtection/>
  <mergeCells count="10">
    <mergeCell ref="AH1:AH2"/>
    <mergeCell ref="X34:Y34"/>
    <mergeCell ref="Z34:AA34"/>
    <mergeCell ref="AE1:AE2"/>
    <mergeCell ref="C1:C2"/>
    <mergeCell ref="D1:F2"/>
    <mergeCell ref="AB1:AB2"/>
    <mergeCell ref="AC1:AC2"/>
    <mergeCell ref="Z1:Z2"/>
    <mergeCell ref="AA1:AA2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&amp;CRating družstva U15 sezóny 2021/2022</oddHeader>
    <oddFooter>&amp;L&amp;8Zpracoval: Antonín Zezula, 739 519 689, mail: antonin.zezula@seznam.cz, 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22" t="s">
        <v>86</v>
      </c>
      <c r="H3" s="117"/>
      <c r="I3" s="115"/>
      <c r="J3" s="117"/>
      <c r="K3" s="117"/>
      <c r="L3" s="115"/>
      <c r="M3" s="117"/>
      <c r="N3" s="114"/>
      <c r="O3" s="115"/>
      <c r="P3" s="117"/>
      <c r="Q3" s="114"/>
      <c r="R3" s="115"/>
      <c r="S3" s="117"/>
      <c r="T3" s="114"/>
      <c r="U3" s="115"/>
      <c r="V3" s="117"/>
      <c r="W3" s="118"/>
      <c r="X3" s="118"/>
      <c r="Y3" s="118"/>
      <c r="Z3" s="118"/>
      <c r="AA3" s="119"/>
      <c r="AB3" s="119"/>
      <c r="AC3" s="119"/>
      <c r="AD3" s="118"/>
      <c r="AE3" s="118"/>
      <c r="AF3" s="118"/>
      <c r="AG3" s="114"/>
      <c r="AH3" s="66">
        <f aca="true" t="shared" si="0" ref="AH3:AH32">(T3-S3)+SUM(V3:AE3)</f>
        <v>0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22" t="s">
        <v>86</v>
      </c>
      <c r="H4" s="114"/>
      <c r="I4" s="115"/>
      <c r="J4" s="114"/>
      <c r="K4" s="114"/>
      <c r="L4" s="115"/>
      <c r="M4" s="116"/>
      <c r="N4" s="116"/>
      <c r="O4" s="115"/>
      <c r="P4" s="116"/>
      <c r="Q4" s="116"/>
      <c r="R4" s="115"/>
      <c r="S4" s="114"/>
      <c r="T4" s="114"/>
      <c r="U4" s="115"/>
      <c r="V4" s="114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4"/>
      <c r="AH4" s="66">
        <f t="shared" si="0"/>
        <v>0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22" t="s">
        <v>86</v>
      </c>
      <c r="H5" s="114"/>
      <c r="I5" s="115"/>
      <c r="J5" s="114"/>
      <c r="K5" s="114"/>
      <c r="L5" s="115"/>
      <c r="M5" s="116"/>
      <c r="N5" s="116"/>
      <c r="O5" s="115"/>
      <c r="P5" s="116"/>
      <c r="Q5" s="116"/>
      <c r="R5" s="115"/>
      <c r="S5" s="114"/>
      <c r="T5" s="114"/>
      <c r="U5" s="115"/>
      <c r="V5" s="114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4"/>
      <c r="AH5" s="66">
        <f t="shared" si="0"/>
        <v>0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22" t="s">
        <v>86</v>
      </c>
      <c r="H6" s="117"/>
      <c r="I6" s="115"/>
      <c r="J6" s="117"/>
      <c r="K6" s="117"/>
      <c r="L6" s="115"/>
      <c r="M6" s="117"/>
      <c r="N6" s="114"/>
      <c r="O6" s="115"/>
      <c r="P6" s="117"/>
      <c r="Q6" s="114"/>
      <c r="R6" s="115"/>
      <c r="S6" s="117"/>
      <c r="T6" s="114"/>
      <c r="U6" s="115"/>
      <c r="V6" s="117"/>
      <c r="W6" s="118"/>
      <c r="X6" s="118"/>
      <c r="Y6" s="118"/>
      <c r="Z6" s="118"/>
      <c r="AA6" s="119"/>
      <c r="AB6" s="119"/>
      <c r="AC6" s="119"/>
      <c r="AD6" s="118"/>
      <c r="AE6" s="118"/>
      <c r="AF6" s="118"/>
      <c r="AG6" s="118"/>
      <c r="AH6" s="66">
        <f t="shared" si="0"/>
        <v>0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45">
        <v>8</v>
      </c>
      <c r="H7" s="132">
        <v>2</v>
      </c>
      <c r="I7" s="146">
        <f aca="true" t="shared" si="1" ref="I7:I14">H7/G7</f>
        <v>0.25</v>
      </c>
      <c r="J7" s="132">
        <v>4</v>
      </c>
      <c r="K7" s="132">
        <v>0</v>
      </c>
      <c r="L7" s="115">
        <f>K7/J7</f>
        <v>0</v>
      </c>
      <c r="M7" s="116">
        <v>0</v>
      </c>
      <c r="N7" s="116">
        <v>0</v>
      </c>
      <c r="O7" s="115">
        <v>0</v>
      </c>
      <c r="P7" s="116">
        <v>6</v>
      </c>
      <c r="Q7" s="116">
        <v>2</v>
      </c>
      <c r="R7" s="115">
        <f>Q7/P7</f>
        <v>0.3333333333333333</v>
      </c>
      <c r="S7" s="132">
        <f aca="true" t="shared" si="2" ref="S7:T12">G7+J7+M7+P7</f>
        <v>18</v>
      </c>
      <c r="T7" s="132">
        <f t="shared" si="2"/>
        <v>4</v>
      </c>
      <c r="U7" s="146">
        <f aca="true" t="shared" si="3" ref="U7:U14">T7/S7</f>
        <v>0.2222222222222222</v>
      </c>
      <c r="V7" s="114">
        <f aca="true" t="shared" si="4" ref="V7:V22">H7*2+K7*2+N7*3+Q7*1</f>
        <v>6</v>
      </c>
      <c r="W7" s="129">
        <v>-12</v>
      </c>
      <c r="X7" s="116">
        <v>2</v>
      </c>
      <c r="Y7" s="116">
        <v>3</v>
      </c>
      <c r="Z7" s="116">
        <v>0</v>
      </c>
      <c r="AA7" s="129">
        <v>-10</v>
      </c>
      <c r="AB7" s="116">
        <v>3</v>
      </c>
      <c r="AC7" s="116">
        <v>3</v>
      </c>
      <c r="AD7" s="123">
        <v>4</v>
      </c>
      <c r="AE7" s="116">
        <v>0</v>
      </c>
      <c r="AF7" s="116">
        <v>29</v>
      </c>
      <c r="AG7" s="117">
        <f aca="true" t="shared" si="5" ref="AG7:AG22">V7</f>
        <v>6</v>
      </c>
      <c r="AH7" s="132">
        <f aca="true" t="shared" si="6" ref="AH7:AH22">(T7-S7)+SUM(V7:AE7)</f>
        <v>-15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41">
        <v>5</v>
      </c>
      <c r="H8" s="128">
        <v>3</v>
      </c>
      <c r="I8" s="133">
        <f t="shared" si="1"/>
        <v>0.6</v>
      </c>
      <c r="J8" s="128">
        <v>3</v>
      </c>
      <c r="K8" s="128">
        <v>3</v>
      </c>
      <c r="L8" s="133">
        <f>K8/J8</f>
        <v>1</v>
      </c>
      <c r="M8" s="116">
        <v>0</v>
      </c>
      <c r="N8" s="116">
        <v>0</v>
      </c>
      <c r="O8" s="115">
        <v>0</v>
      </c>
      <c r="P8" s="123">
        <v>4</v>
      </c>
      <c r="Q8" s="123">
        <v>3</v>
      </c>
      <c r="R8" s="133">
        <f>Q8/P8</f>
        <v>0.75</v>
      </c>
      <c r="S8" s="128">
        <f t="shared" si="2"/>
        <v>12</v>
      </c>
      <c r="T8" s="128">
        <f t="shared" si="2"/>
        <v>9</v>
      </c>
      <c r="U8" s="133">
        <f t="shared" si="3"/>
        <v>0.75</v>
      </c>
      <c r="V8" s="128">
        <f t="shared" si="4"/>
        <v>15</v>
      </c>
      <c r="W8" s="116">
        <v>-7</v>
      </c>
      <c r="X8" s="116">
        <v>3</v>
      </c>
      <c r="Y8" s="116">
        <v>2</v>
      </c>
      <c r="Z8" s="116">
        <v>1</v>
      </c>
      <c r="AA8" s="123">
        <v>-6</v>
      </c>
      <c r="AB8" s="116">
        <v>-5</v>
      </c>
      <c r="AC8" s="116">
        <v>2</v>
      </c>
      <c r="AD8" s="116">
        <v>2</v>
      </c>
      <c r="AE8" s="116">
        <v>0</v>
      </c>
      <c r="AF8" s="116">
        <v>30</v>
      </c>
      <c r="AG8" s="117">
        <f t="shared" si="5"/>
        <v>15</v>
      </c>
      <c r="AH8" s="114">
        <f t="shared" si="6"/>
        <v>4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13">
        <v>6</v>
      </c>
      <c r="H9" s="114">
        <v>1</v>
      </c>
      <c r="I9" s="115">
        <f t="shared" si="1"/>
        <v>0.16666666666666666</v>
      </c>
      <c r="J9" s="114">
        <v>3</v>
      </c>
      <c r="K9" s="114">
        <v>0</v>
      </c>
      <c r="L9" s="115">
        <f>K9/J9</f>
        <v>0</v>
      </c>
      <c r="M9" s="116">
        <v>0</v>
      </c>
      <c r="N9" s="116">
        <v>0</v>
      </c>
      <c r="O9" s="115">
        <v>0</v>
      </c>
      <c r="P9" s="116">
        <v>2</v>
      </c>
      <c r="Q9" s="116">
        <v>2</v>
      </c>
      <c r="R9" s="115">
        <f>Q9/P9</f>
        <v>1</v>
      </c>
      <c r="S9" s="114">
        <f t="shared" si="2"/>
        <v>11</v>
      </c>
      <c r="T9" s="114">
        <f t="shared" si="2"/>
        <v>3</v>
      </c>
      <c r="U9" s="115">
        <f t="shared" si="3"/>
        <v>0.2727272727272727</v>
      </c>
      <c r="V9" s="114">
        <f t="shared" si="4"/>
        <v>4</v>
      </c>
      <c r="W9" s="116">
        <v>-4</v>
      </c>
      <c r="X9" s="116">
        <v>1</v>
      </c>
      <c r="Y9" s="116">
        <v>1</v>
      </c>
      <c r="Z9" s="116">
        <v>1</v>
      </c>
      <c r="AA9" s="116">
        <v>-3</v>
      </c>
      <c r="AB9" s="116">
        <v>-1</v>
      </c>
      <c r="AC9" s="116">
        <v>2</v>
      </c>
      <c r="AD9" s="116">
        <v>2</v>
      </c>
      <c r="AE9" s="116">
        <v>0</v>
      </c>
      <c r="AF9" s="116">
        <v>22</v>
      </c>
      <c r="AG9" s="117">
        <f t="shared" si="5"/>
        <v>4</v>
      </c>
      <c r="AH9" s="114">
        <f t="shared" si="6"/>
        <v>-5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>
        <v>3</v>
      </c>
      <c r="H10" s="114">
        <v>0</v>
      </c>
      <c r="I10" s="115">
        <f t="shared" si="1"/>
        <v>0</v>
      </c>
      <c r="J10" s="114">
        <v>1</v>
      </c>
      <c r="K10" s="114">
        <v>0</v>
      </c>
      <c r="L10" s="115">
        <f>K10/J10</f>
        <v>0</v>
      </c>
      <c r="M10" s="116">
        <v>0</v>
      </c>
      <c r="N10" s="116">
        <v>0</v>
      </c>
      <c r="O10" s="115">
        <v>0</v>
      </c>
      <c r="P10" s="116">
        <v>4</v>
      </c>
      <c r="Q10" s="116">
        <v>0</v>
      </c>
      <c r="R10" s="115">
        <f>Q10/P10</f>
        <v>0</v>
      </c>
      <c r="S10" s="114">
        <f t="shared" si="2"/>
        <v>8</v>
      </c>
      <c r="T10" s="114">
        <f t="shared" si="2"/>
        <v>0</v>
      </c>
      <c r="U10" s="115">
        <f t="shared" si="3"/>
        <v>0</v>
      </c>
      <c r="V10" s="114">
        <f t="shared" si="4"/>
        <v>0</v>
      </c>
      <c r="W10" s="116">
        <v>-2</v>
      </c>
      <c r="X10" s="116">
        <v>0</v>
      </c>
      <c r="Y10" s="116">
        <v>0</v>
      </c>
      <c r="Z10" s="116" t="s">
        <v>100</v>
      </c>
      <c r="AA10" s="116">
        <v>-3</v>
      </c>
      <c r="AB10" s="116">
        <v>0</v>
      </c>
      <c r="AC10" s="116">
        <v>1</v>
      </c>
      <c r="AD10" s="116">
        <v>0</v>
      </c>
      <c r="AE10" s="116">
        <v>0</v>
      </c>
      <c r="AF10" s="116">
        <v>20</v>
      </c>
      <c r="AG10" s="117">
        <f t="shared" si="5"/>
        <v>0</v>
      </c>
      <c r="AH10" s="143">
        <f t="shared" si="6"/>
        <v>-12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41">
        <v>7</v>
      </c>
      <c r="H11" s="128">
        <v>4</v>
      </c>
      <c r="I11" s="133">
        <f t="shared" si="1"/>
        <v>0.5714285714285714</v>
      </c>
      <c r="J11" s="114">
        <v>2</v>
      </c>
      <c r="K11" s="114">
        <v>1</v>
      </c>
      <c r="L11" s="115">
        <f>K11/J11</f>
        <v>0.5</v>
      </c>
      <c r="M11" s="116">
        <v>0</v>
      </c>
      <c r="N11" s="116">
        <v>0</v>
      </c>
      <c r="O11" s="115">
        <v>0</v>
      </c>
      <c r="P11" s="116">
        <v>0</v>
      </c>
      <c r="Q11" s="116">
        <v>0</v>
      </c>
      <c r="R11" s="115">
        <v>0</v>
      </c>
      <c r="S11" s="128">
        <f t="shared" si="2"/>
        <v>9</v>
      </c>
      <c r="T11" s="128">
        <f t="shared" si="2"/>
        <v>5</v>
      </c>
      <c r="U11" s="133">
        <f t="shared" si="3"/>
        <v>0.5555555555555556</v>
      </c>
      <c r="V11" s="128">
        <f t="shared" si="4"/>
        <v>10</v>
      </c>
      <c r="W11" s="116">
        <v>-9</v>
      </c>
      <c r="X11" s="116">
        <v>0</v>
      </c>
      <c r="Y11" s="116">
        <v>1</v>
      </c>
      <c r="Z11" s="116">
        <v>1</v>
      </c>
      <c r="AA11" s="116">
        <v>0</v>
      </c>
      <c r="AB11" s="116">
        <v>-1</v>
      </c>
      <c r="AC11" s="116">
        <v>0</v>
      </c>
      <c r="AD11" s="116">
        <v>2</v>
      </c>
      <c r="AE11" s="116">
        <v>0</v>
      </c>
      <c r="AF11" s="116">
        <v>23</v>
      </c>
      <c r="AG11" s="117">
        <f t="shared" si="5"/>
        <v>10</v>
      </c>
      <c r="AH11" s="114">
        <f t="shared" si="6"/>
        <v>0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41">
        <v>8</v>
      </c>
      <c r="H12" s="128">
        <v>5</v>
      </c>
      <c r="I12" s="133">
        <f t="shared" si="1"/>
        <v>0.625</v>
      </c>
      <c r="J12" s="114">
        <v>0</v>
      </c>
      <c r="K12" s="114">
        <v>0</v>
      </c>
      <c r="L12" s="115">
        <v>0</v>
      </c>
      <c r="M12" s="116">
        <v>0</v>
      </c>
      <c r="N12" s="116">
        <v>0</v>
      </c>
      <c r="O12" s="115">
        <v>0</v>
      </c>
      <c r="P12" s="140">
        <v>6</v>
      </c>
      <c r="Q12" s="140">
        <v>0</v>
      </c>
      <c r="R12" s="139">
        <v>0</v>
      </c>
      <c r="S12" s="114">
        <f t="shared" si="2"/>
        <v>14</v>
      </c>
      <c r="T12" s="114">
        <f t="shared" si="2"/>
        <v>5</v>
      </c>
      <c r="U12" s="115">
        <f t="shared" si="3"/>
        <v>0.35714285714285715</v>
      </c>
      <c r="V12" s="114">
        <f t="shared" si="4"/>
        <v>10</v>
      </c>
      <c r="W12" s="116">
        <v>-9</v>
      </c>
      <c r="X12" s="116">
        <v>2</v>
      </c>
      <c r="Y12" s="116">
        <v>0</v>
      </c>
      <c r="Z12" s="116">
        <v>0</v>
      </c>
      <c r="AA12" s="116">
        <v>-3</v>
      </c>
      <c r="AB12" s="116">
        <v>-3</v>
      </c>
      <c r="AC12" s="116">
        <v>3</v>
      </c>
      <c r="AD12" s="116">
        <v>0</v>
      </c>
      <c r="AE12" s="116">
        <v>0</v>
      </c>
      <c r="AF12" s="116">
        <v>23</v>
      </c>
      <c r="AG12" s="117">
        <f t="shared" si="5"/>
        <v>10</v>
      </c>
      <c r="AH12" s="114">
        <f t="shared" si="6"/>
        <v>-9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34">
        <v>6</v>
      </c>
      <c r="H13" s="135">
        <v>1</v>
      </c>
      <c r="I13" s="136">
        <f t="shared" si="1"/>
        <v>0.16666666666666666</v>
      </c>
      <c r="J13" s="114">
        <v>0</v>
      </c>
      <c r="K13" s="114">
        <v>0</v>
      </c>
      <c r="L13" s="115">
        <v>0</v>
      </c>
      <c r="M13" s="116">
        <v>0</v>
      </c>
      <c r="N13" s="116">
        <v>0</v>
      </c>
      <c r="O13" s="115">
        <v>0</v>
      </c>
      <c r="P13" s="116">
        <v>2</v>
      </c>
      <c r="Q13" s="116">
        <v>1</v>
      </c>
      <c r="R13" s="115">
        <f>Q13/P13</f>
        <v>0.5</v>
      </c>
      <c r="S13" s="114">
        <f aca="true" t="shared" si="7" ref="S13:T16">G13+J13+M13+P13</f>
        <v>8</v>
      </c>
      <c r="T13" s="114">
        <f t="shared" si="7"/>
        <v>2</v>
      </c>
      <c r="U13" s="115">
        <f t="shared" si="3"/>
        <v>0.25</v>
      </c>
      <c r="V13" s="114">
        <f t="shared" si="4"/>
        <v>3</v>
      </c>
      <c r="W13" s="116">
        <v>-8</v>
      </c>
      <c r="X13" s="116">
        <v>0</v>
      </c>
      <c r="Y13" s="116">
        <v>3</v>
      </c>
      <c r="Z13" s="116">
        <v>1</v>
      </c>
      <c r="AA13" s="116">
        <v>-4</v>
      </c>
      <c r="AB13" s="121">
        <v>-5</v>
      </c>
      <c r="AC13" s="116">
        <v>1</v>
      </c>
      <c r="AD13" s="116">
        <v>1</v>
      </c>
      <c r="AE13" s="116">
        <v>0</v>
      </c>
      <c r="AF13" s="116">
        <v>30</v>
      </c>
      <c r="AG13" s="117">
        <f t="shared" si="5"/>
        <v>3</v>
      </c>
      <c r="AH13" s="135">
        <f t="shared" si="6"/>
        <v>-14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13">
        <v>6</v>
      </c>
      <c r="H14" s="114">
        <v>2</v>
      </c>
      <c r="I14" s="115">
        <f t="shared" si="1"/>
        <v>0.3333333333333333</v>
      </c>
      <c r="J14" s="114">
        <v>2</v>
      </c>
      <c r="K14" s="114">
        <v>2</v>
      </c>
      <c r="L14" s="115">
        <f aca="true" t="shared" si="8" ref="L14:L20">K14/J14</f>
        <v>1</v>
      </c>
      <c r="M14" s="116">
        <v>0</v>
      </c>
      <c r="N14" s="116">
        <v>0</v>
      </c>
      <c r="O14" s="115">
        <v>0</v>
      </c>
      <c r="P14" s="116">
        <v>2</v>
      </c>
      <c r="Q14" s="116">
        <v>0</v>
      </c>
      <c r="R14" s="115">
        <f>Q14/P14</f>
        <v>0</v>
      </c>
      <c r="S14" s="114">
        <f t="shared" si="7"/>
        <v>10</v>
      </c>
      <c r="T14" s="114">
        <f t="shared" si="7"/>
        <v>4</v>
      </c>
      <c r="U14" s="115">
        <f t="shared" si="3"/>
        <v>0.4</v>
      </c>
      <c r="V14" s="114">
        <f t="shared" si="4"/>
        <v>8</v>
      </c>
      <c r="W14" s="151">
        <v>-9</v>
      </c>
      <c r="X14" s="116">
        <v>0</v>
      </c>
      <c r="Y14" s="116">
        <v>1</v>
      </c>
      <c r="Z14" s="116">
        <v>0</v>
      </c>
      <c r="AA14" s="116">
        <v>-4</v>
      </c>
      <c r="AB14" s="116">
        <v>-2</v>
      </c>
      <c r="AC14" s="116">
        <v>1</v>
      </c>
      <c r="AD14" s="116">
        <v>0</v>
      </c>
      <c r="AE14" s="116">
        <v>0</v>
      </c>
      <c r="AF14" s="116">
        <v>30</v>
      </c>
      <c r="AG14" s="117">
        <f t="shared" si="5"/>
        <v>8</v>
      </c>
      <c r="AH14" s="152">
        <f t="shared" si="6"/>
        <v>-11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>
        <v>5</v>
      </c>
      <c r="H15" s="114">
        <v>2</v>
      </c>
      <c r="I15" s="115">
        <f aca="true" t="shared" si="9" ref="I15:I20">H15/G15</f>
        <v>0.4</v>
      </c>
      <c r="J15" s="114">
        <v>4</v>
      </c>
      <c r="K15" s="114">
        <v>1</v>
      </c>
      <c r="L15" s="115">
        <f t="shared" si="8"/>
        <v>0.25</v>
      </c>
      <c r="M15" s="116">
        <v>1</v>
      </c>
      <c r="N15" s="116">
        <v>0</v>
      </c>
      <c r="O15" s="115">
        <v>0</v>
      </c>
      <c r="P15" s="116">
        <v>0</v>
      </c>
      <c r="Q15" s="116">
        <v>0</v>
      </c>
      <c r="R15" s="115">
        <v>0</v>
      </c>
      <c r="S15" s="114">
        <f t="shared" si="7"/>
        <v>10</v>
      </c>
      <c r="T15" s="114">
        <f t="shared" si="7"/>
        <v>3</v>
      </c>
      <c r="U15" s="115">
        <f aca="true" t="shared" si="10" ref="U15:U20">T15/S15</f>
        <v>0.3</v>
      </c>
      <c r="V15" s="114">
        <f t="shared" si="4"/>
        <v>6</v>
      </c>
      <c r="W15" s="116">
        <v>-9</v>
      </c>
      <c r="X15" s="116">
        <v>0</v>
      </c>
      <c r="Y15" s="116">
        <v>3</v>
      </c>
      <c r="Z15" s="116">
        <v>1</v>
      </c>
      <c r="AA15" s="116">
        <v>-4</v>
      </c>
      <c r="AB15" s="116">
        <v>0</v>
      </c>
      <c r="AC15" s="116">
        <v>0</v>
      </c>
      <c r="AD15" s="116">
        <v>1</v>
      </c>
      <c r="AE15" s="116">
        <v>0</v>
      </c>
      <c r="AF15" s="116">
        <v>30</v>
      </c>
      <c r="AG15" s="117">
        <f t="shared" si="5"/>
        <v>6</v>
      </c>
      <c r="AH15" s="114">
        <f t="shared" si="6"/>
        <v>-9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>
        <v>5</v>
      </c>
      <c r="H16" s="114">
        <v>3</v>
      </c>
      <c r="I16" s="115">
        <f t="shared" si="9"/>
        <v>0.6</v>
      </c>
      <c r="J16" s="114">
        <v>3</v>
      </c>
      <c r="K16" s="114">
        <v>0</v>
      </c>
      <c r="L16" s="115">
        <f t="shared" si="8"/>
        <v>0</v>
      </c>
      <c r="M16" s="116">
        <v>0</v>
      </c>
      <c r="N16" s="116">
        <v>0</v>
      </c>
      <c r="O16" s="115">
        <v>0</v>
      </c>
      <c r="P16" s="116">
        <v>0</v>
      </c>
      <c r="Q16" s="116">
        <v>0</v>
      </c>
      <c r="R16" s="115">
        <v>0</v>
      </c>
      <c r="S16" s="114">
        <f t="shared" si="7"/>
        <v>8</v>
      </c>
      <c r="T16" s="114">
        <f t="shared" si="7"/>
        <v>3</v>
      </c>
      <c r="U16" s="115">
        <f t="shared" si="10"/>
        <v>0.375</v>
      </c>
      <c r="V16" s="114">
        <f t="shared" si="4"/>
        <v>6</v>
      </c>
      <c r="W16" s="116">
        <v>-11</v>
      </c>
      <c r="X16" s="116">
        <v>1</v>
      </c>
      <c r="Y16" s="116">
        <v>3</v>
      </c>
      <c r="Z16" s="116">
        <v>1</v>
      </c>
      <c r="AA16" s="116">
        <v>-2</v>
      </c>
      <c r="AB16" s="116">
        <v>-2</v>
      </c>
      <c r="AC16" s="116">
        <v>0</v>
      </c>
      <c r="AD16" s="116">
        <v>0</v>
      </c>
      <c r="AE16" s="116">
        <v>0</v>
      </c>
      <c r="AF16" s="116">
        <v>30</v>
      </c>
      <c r="AG16" s="117">
        <f t="shared" si="5"/>
        <v>6</v>
      </c>
      <c r="AH16" s="114">
        <f t="shared" si="6"/>
        <v>-9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13">
        <v>3</v>
      </c>
      <c r="H17" s="114">
        <v>1</v>
      </c>
      <c r="I17" s="115">
        <f t="shared" si="9"/>
        <v>0.3333333333333333</v>
      </c>
      <c r="J17" s="114">
        <v>2</v>
      </c>
      <c r="K17" s="114">
        <v>0</v>
      </c>
      <c r="L17" s="115">
        <f t="shared" si="8"/>
        <v>0</v>
      </c>
      <c r="M17" s="116">
        <v>0</v>
      </c>
      <c r="N17" s="116">
        <v>0</v>
      </c>
      <c r="O17" s="115">
        <v>0</v>
      </c>
      <c r="P17" s="116">
        <v>0</v>
      </c>
      <c r="Q17" s="116">
        <v>0</v>
      </c>
      <c r="R17" s="115">
        <v>0</v>
      </c>
      <c r="S17" s="114">
        <f aca="true" t="shared" si="11" ref="S17:T22">G17+J17+M17+P17</f>
        <v>5</v>
      </c>
      <c r="T17" s="114">
        <f t="shared" si="11"/>
        <v>1</v>
      </c>
      <c r="U17" s="115">
        <f t="shared" si="10"/>
        <v>0.2</v>
      </c>
      <c r="V17" s="114">
        <f t="shared" si="4"/>
        <v>2</v>
      </c>
      <c r="W17" s="116">
        <v>-8</v>
      </c>
      <c r="X17" s="116">
        <v>1</v>
      </c>
      <c r="Y17" s="116">
        <v>1</v>
      </c>
      <c r="Z17" s="116">
        <v>0</v>
      </c>
      <c r="AA17" s="155">
        <v>-5</v>
      </c>
      <c r="AB17" s="116">
        <v>0</v>
      </c>
      <c r="AC17" s="116">
        <v>0</v>
      </c>
      <c r="AD17" s="116">
        <v>0</v>
      </c>
      <c r="AE17" s="116">
        <v>0</v>
      </c>
      <c r="AF17" s="116">
        <v>29</v>
      </c>
      <c r="AG17" s="117">
        <f t="shared" si="5"/>
        <v>2</v>
      </c>
      <c r="AH17" s="156">
        <f t="shared" si="6"/>
        <v>-13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41">
        <v>6</v>
      </c>
      <c r="H18" s="128">
        <v>5</v>
      </c>
      <c r="I18" s="133">
        <f t="shared" si="9"/>
        <v>0.8333333333333334</v>
      </c>
      <c r="J18" s="114">
        <v>2</v>
      </c>
      <c r="K18" s="114">
        <v>1</v>
      </c>
      <c r="L18" s="115">
        <f t="shared" si="8"/>
        <v>0.5</v>
      </c>
      <c r="M18" s="116">
        <v>0</v>
      </c>
      <c r="N18" s="116">
        <v>0</v>
      </c>
      <c r="O18" s="115">
        <v>0</v>
      </c>
      <c r="P18" s="116">
        <v>2</v>
      </c>
      <c r="Q18" s="116">
        <v>0</v>
      </c>
      <c r="R18" s="115">
        <v>0</v>
      </c>
      <c r="S18" s="114">
        <f t="shared" si="11"/>
        <v>10</v>
      </c>
      <c r="T18" s="114">
        <f t="shared" si="11"/>
        <v>6</v>
      </c>
      <c r="U18" s="115">
        <f t="shared" si="10"/>
        <v>0.6</v>
      </c>
      <c r="V18" s="114">
        <f t="shared" si="4"/>
        <v>12</v>
      </c>
      <c r="W18" s="155">
        <v>-21</v>
      </c>
      <c r="X18" s="116">
        <v>0</v>
      </c>
      <c r="Y18" s="116">
        <v>2</v>
      </c>
      <c r="Z18" s="116">
        <v>0</v>
      </c>
      <c r="AA18" s="155">
        <v>-7</v>
      </c>
      <c r="AB18" s="116">
        <v>-1</v>
      </c>
      <c r="AC18" s="116">
        <v>1</v>
      </c>
      <c r="AD18" s="116">
        <v>0</v>
      </c>
      <c r="AE18" s="116">
        <v>0</v>
      </c>
      <c r="AF18" s="116">
        <v>32</v>
      </c>
      <c r="AG18" s="117">
        <f t="shared" si="5"/>
        <v>12</v>
      </c>
      <c r="AH18" s="156">
        <f t="shared" si="6"/>
        <v>-18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13">
        <v>4</v>
      </c>
      <c r="H19" s="114">
        <v>3</v>
      </c>
      <c r="I19" s="115">
        <f t="shared" si="9"/>
        <v>0.75</v>
      </c>
      <c r="J19" s="114">
        <v>1</v>
      </c>
      <c r="K19" s="114">
        <v>0</v>
      </c>
      <c r="L19" s="115">
        <f t="shared" si="8"/>
        <v>0</v>
      </c>
      <c r="M19" s="116">
        <v>1</v>
      </c>
      <c r="N19" s="116">
        <v>1</v>
      </c>
      <c r="O19" s="115">
        <v>1</v>
      </c>
      <c r="P19" s="116">
        <v>2</v>
      </c>
      <c r="Q19" s="116">
        <v>0</v>
      </c>
      <c r="R19" s="115">
        <v>0</v>
      </c>
      <c r="S19" s="114">
        <f t="shared" si="11"/>
        <v>8</v>
      </c>
      <c r="T19" s="114">
        <f t="shared" si="11"/>
        <v>4</v>
      </c>
      <c r="U19" s="115">
        <f t="shared" si="10"/>
        <v>0.5</v>
      </c>
      <c r="V19" s="114">
        <f t="shared" si="4"/>
        <v>9</v>
      </c>
      <c r="W19" s="116">
        <v>-4</v>
      </c>
      <c r="X19" s="116">
        <v>1</v>
      </c>
      <c r="Y19" s="116">
        <v>1</v>
      </c>
      <c r="Z19" s="116">
        <v>2</v>
      </c>
      <c r="AA19" s="116">
        <v>0</v>
      </c>
      <c r="AB19" s="116">
        <v>0</v>
      </c>
      <c r="AC19" s="116">
        <v>2</v>
      </c>
      <c r="AD19" s="116">
        <v>1</v>
      </c>
      <c r="AE19" s="116">
        <v>0</v>
      </c>
      <c r="AF19" s="116">
        <v>32</v>
      </c>
      <c r="AG19" s="117">
        <f t="shared" si="5"/>
        <v>9</v>
      </c>
      <c r="AH19" s="114">
        <f t="shared" si="6"/>
        <v>8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45">
        <v>5</v>
      </c>
      <c r="H20" s="132">
        <v>1</v>
      </c>
      <c r="I20" s="146">
        <f t="shared" si="9"/>
        <v>0.2</v>
      </c>
      <c r="J20" s="132">
        <v>6</v>
      </c>
      <c r="K20" s="132">
        <v>1</v>
      </c>
      <c r="L20" s="146">
        <f t="shared" si="8"/>
        <v>0.16666666666666666</v>
      </c>
      <c r="M20" s="116">
        <v>1</v>
      </c>
      <c r="N20" s="116">
        <v>0</v>
      </c>
      <c r="O20" s="115">
        <v>1</v>
      </c>
      <c r="P20" s="116">
        <v>2</v>
      </c>
      <c r="Q20" s="116">
        <v>0</v>
      </c>
      <c r="R20" s="115">
        <v>0</v>
      </c>
      <c r="S20" s="114">
        <f t="shared" si="11"/>
        <v>14</v>
      </c>
      <c r="T20" s="114">
        <f t="shared" si="11"/>
        <v>2</v>
      </c>
      <c r="U20" s="115">
        <f t="shared" si="10"/>
        <v>0.14285714285714285</v>
      </c>
      <c r="V20" s="114">
        <f t="shared" si="4"/>
        <v>4</v>
      </c>
      <c r="W20" s="129">
        <v>-14</v>
      </c>
      <c r="X20" s="116">
        <v>4</v>
      </c>
      <c r="Y20" s="116">
        <v>4</v>
      </c>
      <c r="Z20" s="116">
        <v>1</v>
      </c>
      <c r="AA20" s="116">
        <v>-1</v>
      </c>
      <c r="AB20" s="116">
        <v>-2</v>
      </c>
      <c r="AC20" s="116">
        <v>0</v>
      </c>
      <c r="AD20" s="116">
        <v>0</v>
      </c>
      <c r="AE20" s="116">
        <v>0</v>
      </c>
      <c r="AF20" s="116">
        <v>32</v>
      </c>
      <c r="AG20" s="117">
        <f t="shared" si="5"/>
        <v>4</v>
      </c>
      <c r="AH20" s="132">
        <f t="shared" si="6"/>
        <v>-16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13">
        <v>5</v>
      </c>
      <c r="H21" s="114">
        <v>1</v>
      </c>
      <c r="I21" s="115">
        <f>H21/G21</f>
        <v>0.2</v>
      </c>
      <c r="J21" s="114">
        <v>2</v>
      </c>
      <c r="K21" s="114">
        <v>2</v>
      </c>
      <c r="L21" s="115">
        <f>K21/J21</f>
        <v>1</v>
      </c>
      <c r="M21" s="116">
        <v>0</v>
      </c>
      <c r="N21" s="116">
        <v>0</v>
      </c>
      <c r="O21" s="115">
        <v>1</v>
      </c>
      <c r="P21" s="116">
        <v>0</v>
      </c>
      <c r="Q21" s="116">
        <v>0</v>
      </c>
      <c r="R21" s="115">
        <v>0</v>
      </c>
      <c r="S21" s="114">
        <f t="shared" si="11"/>
        <v>7</v>
      </c>
      <c r="T21" s="114">
        <f t="shared" si="11"/>
        <v>3</v>
      </c>
      <c r="U21" s="115">
        <f>T21/S21</f>
        <v>0.42857142857142855</v>
      </c>
      <c r="V21" s="114">
        <f t="shared" si="4"/>
        <v>6</v>
      </c>
      <c r="W21" s="116">
        <v>-6</v>
      </c>
      <c r="X21" s="116">
        <v>2</v>
      </c>
      <c r="Y21" s="116">
        <v>1</v>
      </c>
      <c r="Z21" s="116">
        <v>3</v>
      </c>
      <c r="AA21" s="116">
        <v>-2</v>
      </c>
      <c r="AB21" s="116">
        <v>-3</v>
      </c>
      <c r="AC21" s="116">
        <v>0</v>
      </c>
      <c r="AD21" s="116">
        <v>1</v>
      </c>
      <c r="AE21" s="116">
        <v>0</v>
      </c>
      <c r="AF21" s="116">
        <v>32</v>
      </c>
      <c r="AG21" s="117">
        <f t="shared" si="5"/>
        <v>6</v>
      </c>
      <c r="AH21" s="114">
        <f t="shared" si="6"/>
        <v>-2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205">
        <v>3</v>
      </c>
      <c r="H22" s="204">
        <v>2</v>
      </c>
      <c r="I22" s="206">
        <f>H22/G22</f>
        <v>0.6666666666666666</v>
      </c>
      <c r="J22" s="204">
        <v>4</v>
      </c>
      <c r="K22" s="204">
        <v>3</v>
      </c>
      <c r="L22" s="206">
        <f>K22/J22</f>
        <v>0.75</v>
      </c>
      <c r="M22" s="116">
        <v>0</v>
      </c>
      <c r="N22" s="116">
        <v>0</v>
      </c>
      <c r="O22" s="115">
        <v>1</v>
      </c>
      <c r="P22" s="116">
        <v>2</v>
      </c>
      <c r="Q22" s="116">
        <v>1</v>
      </c>
      <c r="R22" s="115">
        <f>Q22/P22</f>
        <v>0.5</v>
      </c>
      <c r="S22" s="204">
        <f t="shared" si="11"/>
        <v>9</v>
      </c>
      <c r="T22" s="204">
        <f t="shared" si="11"/>
        <v>6</v>
      </c>
      <c r="U22" s="206">
        <f>T22/S22</f>
        <v>0.6666666666666666</v>
      </c>
      <c r="V22" s="204">
        <f t="shared" si="4"/>
        <v>11</v>
      </c>
      <c r="W22" s="199">
        <v>0</v>
      </c>
      <c r="X22" s="116">
        <v>2</v>
      </c>
      <c r="Y22" s="116">
        <v>1</v>
      </c>
      <c r="Z22" s="116">
        <v>2</v>
      </c>
      <c r="AA22" s="116">
        <v>-1</v>
      </c>
      <c r="AB22" s="116">
        <v>0</v>
      </c>
      <c r="AC22" s="116">
        <v>1</v>
      </c>
      <c r="AD22" s="116">
        <v>1</v>
      </c>
      <c r="AE22" s="116">
        <v>0</v>
      </c>
      <c r="AF22" s="116">
        <v>32</v>
      </c>
      <c r="AG22" s="117">
        <f t="shared" si="5"/>
        <v>11</v>
      </c>
      <c r="AH22" s="204">
        <f t="shared" si="6"/>
        <v>14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0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0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0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0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0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0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0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0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0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0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85</v>
      </c>
      <c r="H33" s="55">
        <f>SUM(H3:H32)</f>
        <v>36</v>
      </c>
      <c r="I33" s="56">
        <f>H33/G33</f>
        <v>0.4235294117647059</v>
      </c>
      <c r="J33" s="55">
        <f>SUM(J3:J32)</f>
        <v>39</v>
      </c>
      <c r="K33" s="55">
        <f>SUM(K3:K32)</f>
        <v>14</v>
      </c>
      <c r="L33" s="56">
        <f>K33/J33</f>
        <v>0.358974358974359</v>
      </c>
      <c r="M33" s="55">
        <f>SUM(M3:M32)</f>
        <v>3</v>
      </c>
      <c r="N33" s="55">
        <f>SUM(N3:N32)</f>
        <v>1</v>
      </c>
      <c r="O33" s="56">
        <f>N33/M33</f>
        <v>0.3333333333333333</v>
      </c>
      <c r="P33" s="145">
        <f>SUM(P3:P32)</f>
        <v>34</v>
      </c>
      <c r="Q33" s="145">
        <f>SUM(Q3:Q32)</f>
        <v>9</v>
      </c>
      <c r="R33" s="146">
        <f>Q33/P33</f>
        <v>0.2647058823529412</v>
      </c>
      <c r="S33" s="55">
        <f>SUM(S3:S32)</f>
        <v>161</v>
      </c>
      <c r="T33" s="55">
        <f>SUM(T3:T32)</f>
        <v>60</v>
      </c>
      <c r="U33" s="56">
        <f>T33/S33</f>
        <v>0.37267080745341613</v>
      </c>
      <c r="V33" s="55">
        <f aca="true" t="shared" si="12" ref="V33:AG33">SUM(V3:V32)</f>
        <v>112</v>
      </c>
      <c r="W33" s="55">
        <f t="shared" si="12"/>
        <v>-133</v>
      </c>
      <c r="X33" s="55">
        <f t="shared" si="12"/>
        <v>19</v>
      </c>
      <c r="Y33" s="55">
        <f t="shared" si="12"/>
        <v>27</v>
      </c>
      <c r="Z33" s="145">
        <f t="shared" si="12"/>
        <v>14</v>
      </c>
      <c r="AA33" s="145">
        <f t="shared" si="12"/>
        <v>-55</v>
      </c>
      <c r="AB33" s="55">
        <f t="shared" si="12"/>
        <v>-22</v>
      </c>
      <c r="AC33" s="55">
        <f t="shared" si="12"/>
        <v>17</v>
      </c>
      <c r="AD33" s="55">
        <f t="shared" si="12"/>
        <v>15</v>
      </c>
      <c r="AE33" s="55">
        <f t="shared" si="12"/>
        <v>0</v>
      </c>
      <c r="AF33" s="55">
        <f t="shared" si="12"/>
        <v>456</v>
      </c>
      <c r="AG33" s="55">
        <f t="shared" si="12"/>
        <v>112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72</v>
      </c>
      <c r="I34" s="55"/>
      <c r="J34" s="55"/>
      <c r="K34" s="83">
        <f>K33*2</f>
        <v>28</v>
      </c>
      <c r="L34" s="55"/>
      <c r="M34" s="55"/>
      <c r="N34" s="83">
        <f>N33*3</f>
        <v>3</v>
      </c>
      <c r="O34" s="55"/>
      <c r="P34" s="145"/>
      <c r="Q34" s="159">
        <f>Q33*1</f>
        <v>9</v>
      </c>
      <c r="R34" s="145"/>
      <c r="S34" s="55"/>
      <c r="T34" s="55"/>
      <c r="U34" s="55"/>
      <c r="V34" s="83">
        <f>H34+K34+N34+Q34</f>
        <v>112</v>
      </c>
      <c r="W34" s="79"/>
      <c r="X34" s="169">
        <f>X33+Y33</f>
        <v>46</v>
      </c>
      <c r="Y34" s="170"/>
      <c r="Z34" s="197">
        <f>Z33+AA33</f>
        <v>-41</v>
      </c>
      <c r="AA34" s="198"/>
      <c r="AB34" s="81"/>
      <c r="AC34" s="81"/>
      <c r="AD34" s="79"/>
      <c r="AE34" s="79"/>
      <c r="AF34" s="79"/>
      <c r="AG34" s="83">
        <f>S34+V34+Y34+AB34</f>
        <v>112</v>
      </c>
      <c r="AH34" s="55">
        <f>SUM(AH3:AH32)</f>
        <v>-107</v>
      </c>
      <c r="AI34" s="84"/>
      <c r="AJ34" s="84"/>
    </row>
  </sheetData>
  <sheetProtection/>
  <mergeCells count="10">
    <mergeCell ref="AH1:AH2"/>
    <mergeCell ref="X34:Y34"/>
    <mergeCell ref="Z34:AA34"/>
    <mergeCell ref="C1:C2"/>
    <mergeCell ref="D1:F2"/>
    <mergeCell ref="AB1:AB2"/>
    <mergeCell ref="AC1:AC2"/>
    <mergeCell ref="Z1:Z2"/>
    <mergeCell ref="AA1:AA2"/>
    <mergeCell ref="AE1:AE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&amp;C&amp;12Technický zápis sezóny 2021/2022 - Lukáš Zezula</oddHeader>
    <oddFooter>&amp;L&amp;8Vypracoval: Antonín Zezula, 774 104 520, 739 519 689, antonin.zezula@seznam.cz, &amp;D,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34">
        <v>7</v>
      </c>
      <c r="H3" s="135">
        <v>2</v>
      </c>
      <c r="I3" s="136">
        <f aca="true" t="shared" si="0" ref="I3:I12">H3/G3</f>
        <v>0.2857142857142857</v>
      </c>
      <c r="J3" s="135">
        <v>7</v>
      </c>
      <c r="K3" s="135">
        <v>1</v>
      </c>
      <c r="L3" s="136">
        <f aca="true" t="shared" si="1" ref="L3:L12">K3/J3</f>
        <v>0.14285714285714285</v>
      </c>
      <c r="M3" s="116">
        <v>1</v>
      </c>
      <c r="N3" s="116">
        <v>0</v>
      </c>
      <c r="O3" s="115">
        <v>0</v>
      </c>
      <c r="P3" s="121">
        <v>7</v>
      </c>
      <c r="Q3" s="121">
        <v>1</v>
      </c>
      <c r="R3" s="136">
        <f>Q3/P3</f>
        <v>0.14285714285714285</v>
      </c>
      <c r="S3" s="135">
        <f aca="true" t="shared" si="2" ref="S3:T12">G3+J3+M3+P3</f>
        <v>22</v>
      </c>
      <c r="T3" s="135">
        <f t="shared" si="2"/>
        <v>4</v>
      </c>
      <c r="U3" s="136">
        <f aca="true" t="shared" si="3" ref="U3:U12">T3/S3</f>
        <v>0.18181818181818182</v>
      </c>
      <c r="V3" s="135">
        <f aca="true" t="shared" si="4" ref="V3:V12">H3*2+K3*2+N3*3+Q3*1</f>
        <v>7</v>
      </c>
      <c r="W3" s="116">
        <v>-7</v>
      </c>
      <c r="X3" s="116">
        <v>4</v>
      </c>
      <c r="Y3" s="116">
        <v>0</v>
      </c>
      <c r="Z3" s="116">
        <v>0</v>
      </c>
      <c r="AA3" s="121">
        <v>-5</v>
      </c>
      <c r="AB3" s="116">
        <v>-2</v>
      </c>
      <c r="AC3" s="123">
        <v>4</v>
      </c>
      <c r="AD3" s="116">
        <v>2</v>
      </c>
      <c r="AE3" s="116">
        <v>1</v>
      </c>
      <c r="AF3" s="116">
        <v>25</v>
      </c>
      <c r="AG3" s="117">
        <f>V3</f>
        <v>7</v>
      </c>
      <c r="AH3" s="135">
        <f>(T3-S3)+SUM(V3:AE3)</f>
        <v>-14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13">
        <v>10</v>
      </c>
      <c r="H4" s="114">
        <v>3</v>
      </c>
      <c r="I4" s="115">
        <f t="shared" si="0"/>
        <v>0.3</v>
      </c>
      <c r="J4" s="125">
        <v>5</v>
      </c>
      <c r="K4" s="125">
        <v>2</v>
      </c>
      <c r="L4" s="126">
        <f t="shared" si="1"/>
        <v>0.4</v>
      </c>
      <c r="M4" s="127">
        <v>1</v>
      </c>
      <c r="N4" s="127">
        <v>1</v>
      </c>
      <c r="O4" s="126">
        <f>N4/M4</f>
        <v>1</v>
      </c>
      <c r="P4" s="127">
        <v>2</v>
      </c>
      <c r="Q4" s="127">
        <v>1</v>
      </c>
      <c r="R4" s="126">
        <f>Q4/P4</f>
        <v>0.5</v>
      </c>
      <c r="S4" s="125">
        <f t="shared" si="2"/>
        <v>18</v>
      </c>
      <c r="T4" s="125">
        <f t="shared" si="2"/>
        <v>7</v>
      </c>
      <c r="U4" s="126">
        <f t="shared" si="3"/>
        <v>0.3888888888888889</v>
      </c>
      <c r="V4" s="125">
        <f t="shared" si="4"/>
        <v>14</v>
      </c>
      <c r="W4" s="116">
        <v>-3</v>
      </c>
      <c r="X4" s="116">
        <v>0</v>
      </c>
      <c r="Y4" s="116">
        <v>2</v>
      </c>
      <c r="Z4" s="116">
        <v>0</v>
      </c>
      <c r="AA4" s="116">
        <v>-4</v>
      </c>
      <c r="AB4" s="116">
        <v>-2</v>
      </c>
      <c r="AC4" s="116">
        <v>1</v>
      </c>
      <c r="AD4" s="116">
        <v>0</v>
      </c>
      <c r="AE4" s="116">
        <v>2</v>
      </c>
      <c r="AF4" s="116">
        <v>25</v>
      </c>
      <c r="AG4" s="117">
        <f>V4</f>
        <v>14</v>
      </c>
      <c r="AH4" s="114">
        <f>(T4-S4)+SUM(V4:AE4)</f>
        <v>-1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7</v>
      </c>
      <c r="H5" s="114">
        <v>3</v>
      </c>
      <c r="I5" s="115">
        <f t="shared" si="0"/>
        <v>0.42857142857142855</v>
      </c>
      <c r="J5" s="114">
        <v>7</v>
      </c>
      <c r="K5" s="114">
        <v>2</v>
      </c>
      <c r="L5" s="115">
        <f t="shared" si="1"/>
        <v>0.2857142857142857</v>
      </c>
      <c r="M5" s="116">
        <v>1</v>
      </c>
      <c r="N5" s="116">
        <v>1</v>
      </c>
      <c r="O5" s="115">
        <f>N5/M5</f>
        <v>1</v>
      </c>
      <c r="P5" s="116">
        <v>2</v>
      </c>
      <c r="Q5" s="116">
        <v>0</v>
      </c>
      <c r="R5" s="115">
        <f>Q5/P5</f>
        <v>0</v>
      </c>
      <c r="S5" s="114">
        <f t="shared" si="2"/>
        <v>17</v>
      </c>
      <c r="T5" s="114">
        <f t="shared" si="2"/>
        <v>6</v>
      </c>
      <c r="U5" s="115">
        <f t="shared" si="3"/>
        <v>0.35294117647058826</v>
      </c>
      <c r="V5" s="114">
        <f t="shared" si="4"/>
        <v>13</v>
      </c>
      <c r="W5" s="129">
        <v>-10</v>
      </c>
      <c r="X5" s="116">
        <v>2</v>
      </c>
      <c r="Y5" s="116">
        <v>1</v>
      </c>
      <c r="Z5" s="116">
        <v>4</v>
      </c>
      <c r="AA5" s="116">
        <v>-4</v>
      </c>
      <c r="AB5" s="116">
        <v>-1</v>
      </c>
      <c r="AC5" s="116">
        <v>3</v>
      </c>
      <c r="AD5" s="116">
        <v>0</v>
      </c>
      <c r="AE5" s="116">
        <v>1</v>
      </c>
      <c r="AF5" s="116">
        <v>18</v>
      </c>
      <c r="AG5" s="117">
        <f>V5</f>
        <v>13</v>
      </c>
      <c r="AH5" s="114">
        <f>(T5-S5)+SUM(V5:AE5)</f>
        <v>-2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7</v>
      </c>
      <c r="H6" s="114">
        <v>3</v>
      </c>
      <c r="I6" s="115">
        <f t="shared" si="0"/>
        <v>0.42857142857142855</v>
      </c>
      <c r="J6" s="114">
        <v>3</v>
      </c>
      <c r="K6" s="114">
        <v>0</v>
      </c>
      <c r="L6" s="115">
        <f t="shared" si="1"/>
        <v>0</v>
      </c>
      <c r="M6" s="116">
        <v>1</v>
      </c>
      <c r="N6" s="116">
        <v>0</v>
      </c>
      <c r="O6" s="115">
        <f>N6/M6</f>
        <v>0</v>
      </c>
      <c r="P6" s="116">
        <v>0</v>
      </c>
      <c r="Q6" s="116">
        <v>0</v>
      </c>
      <c r="R6" s="115">
        <v>0</v>
      </c>
      <c r="S6" s="114">
        <f t="shared" si="2"/>
        <v>11</v>
      </c>
      <c r="T6" s="114">
        <f t="shared" si="2"/>
        <v>3</v>
      </c>
      <c r="U6" s="115">
        <f t="shared" si="3"/>
        <v>0.2727272727272727</v>
      </c>
      <c r="V6" s="114">
        <f t="shared" si="4"/>
        <v>6</v>
      </c>
      <c r="W6" s="116">
        <v>-2</v>
      </c>
      <c r="X6" s="116">
        <v>2</v>
      </c>
      <c r="Y6" s="116">
        <v>0</v>
      </c>
      <c r="Z6" s="116">
        <v>0</v>
      </c>
      <c r="AA6" s="116">
        <v>-3</v>
      </c>
      <c r="AB6" s="116">
        <v>-2</v>
      </c>
      <c r="AC6" s="116">
        <v>0</v>
      </c>
      <c r="AD6" s="116">
        <v>1</v>
      </c>
      <c r="AE6" s="116">
        <v>0</v>
      </c>
      <c r="AF6" s="116">
        <v>18</v>
      </c>
      <c r="AG6" s="117">
        <f>V6</f>
        <v>6</v>
      </c>
      <c r="AH6" s="114">
        <f>(T6-S6)+SUM(V6:AE6)</f>
        <v>-6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13">
        <v>8</v>
      </c>
      <c r="H7" s="114">
        <v>4</v>
      </c>
      <c r="I7" s="115">
        <f t="shared" si="0"/>
        <v>0.5</v>
      </c>
      <c r="J7" s="114">
        <v>3</v>
      </c>
      <c r="K7" s="114">
        <v>1</v>
      </c>
      <c r="L7" s="115">
        <f t="shared" si="1"/>
        <v>0.3333333333333333</v>
      </c>
      <c r="M7" s="116">
        <v>1</v>
      </c>
      <c r="N7" s="116">
        <v>1</v>
      </c>
      <c r="O7" s="115">
        <f>N7/M7</f>
        <v>1</v>
      </c>
      <c r="P7" s="116">
        <v>2</v>
      </c>
      <c r="Q7" s="116">
        <v>0</v>
      </c>
      <c r="R7" s="115">
        <v>0</v>
      </c>
      <c r="S7" s="114">
        <f t="shared" si="2"/>
        <v>14</v>
      </c>
      <c r="T7" s="114">
        <f t="shared" si="2"/>
        <v>6</v>
      </c>
      <c r="U7" s="115">
        <f t="shared" si="3"/>
        <v>0.42857142857142855</v>
      </c>
      <c r="V7" s="114">
        <f t="shared" si="4"/>
        <v>13</v>
      </c>
      <c r="W7" s="116">
        <v>-6</v>
      </c>
      <c r="X7" s="116">
        <v>0</v>
      </c>
      <c r="Y7" s="116">
        <v>0</v>
      </c>
      <c r="Z7" s="116">
        <v>2</v>
      </c>
      <c r="AA7" s="116">
        <v>-3</v>
      </c>
      <c r="AB7" s="116">
        <v>0</v>
      </c>
      <c r="AC7" s="116">
        <v>1</v>
      </c>
      <c r="AD7" s="123">
        <v>7</v>
      </c>
      <c r="AE7" s="116">
        <v>0</v>
      </c>
      <c r="AF7" s="116">
        <v>29</v>
      </c>
      <c r="AG7" s="117">
        <f aca="true" t="shared" si="5" ref="AG7:AG12">V7</f>
        <v>13</v>
      </c>
      <c r="AH7" s="114">
        <f aca="true" t="shared" si="6" ref="AH7:AH12">(T7-S7)+SUM(V7:AE7)</f>
        <v>6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13">
        <v>3</v>
      </c>
      <c r="H8" s="114">
        <v>2</v>
      </c>
      <c r="I8" s="115">
        <f t="shared" si="0"/>
        <v>0.6666666666666666</v>
      </c>
      <c r="J8" s="114">
        <v>1</v>
      </c>
      <c r="K8" s="114">
        <v>1</v>
      </c>
      <c r="L8" s="115">
        <f t="shared" si="1"/>
        <v>1</v>
      </c>
      <c r="M8" s="116">
        <v>3</v>
      </c>
      <c r="N8" s="116">
        <v>0</v>
      </c>
      <c r="O8" s="115">
        <f>N8/M8</f>
        <v>0</v>
      </c>
      <c r="P8" s="116">
        <v>0</v>
      </c>
      <c r="Q8" s="116">
        <v>0</v>
      </c>
      <c r="R8" s="115">
        <v>0</v>
      </c>
      <c r="S8" s="114">
        <f t="shared" si="2"/>
        <v>7</v>
      </c>
      <c r="T8" s="114">
        <f t="shared" si="2"/>
        <v>3</v>
      </c>
      <c r="U8" s="115">
        <f t="shared" si="3"/>
        <v>0.42857142857142855</v>
      </c>
      <c r="V8" s="114">
        <f t="shared" si="4"/>
        <v>6</v>
      </c>
      <c r="W8" s="129">
        <v>-10</v>
      </c>
      <c r="X8" s="116">
        <v>0</v>
      </c>
      <c r="Y8" s="116">
        <v>0</v>
      </c>
      <c r="Z8" s="116">
        <v>0</v>
      </c>
      <c r="AA8" s="116">
        <v>-6</v>
      </c>
      <c r="AB8" s="116">
        <v>-1</v>
      </c>
      <c r="AC8" s="116">
        <v>1</v>
      </c>
      <c r="AD8" s="116">
        <v>2</v>
      </c>
      <c r="AE8" s="116">
        <v>0</v>
      </c>
      <c r="AF8" s="116">
        <v>30</v>
      </c>
      <c r="AG8" s="117">
        <f t="shared" si="5"/>
        <v>6</v>
      </c>
      <c r="AH8" s="132">
        <f t="shared" si="6"/>
        <v>-12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13">
        <v>6</v>
      </c>
      <c r="H9" s="114">
        <v>2</v>
      </c>
      <c r="I9" s="115">
        <f t="shared" si="0"/>
        <v>0.3333333333333333</v>
      </c>
      <c r="J9" s="114">
        <v>3</v>
      </c>
      <c r="K9" s="114">
        <v>1</v>
      </c>
      <c r="L9" s="115">
        <f t="shared" si="1"/>
        <v>0.3333333333333333</v>
      </c>
      <c r="M9" s="116">
        <v>0</v>
      </c>
      <c r="N9" s="116">
        <v>0</v>
      </c>
      <c r="O9" s="115">
        <v>0</v>
      </c>
      <c r="P9" s="116">
        <v>4</v>
      </c>
      <c r="Q9" s="116">
        <v>3</v>
      </c>
      <c r="R9" s="115">
        <f>Q9/P9</f>
        <v>0.75</v>
      </c>
      <c r="S9" s="114">
        <f t="shared" si="2"/>
        <v>13</v>
      </c>
      <c r="T9" s="114">
        <f t="shared" si="2"/>
        <v>6</v>
      </c>
      <c r="U9" s="115">
        <f t="shared" si="3"/>
        <v>0.46153846153846156</v>
      </c>
      <c r="V9" s="128">
        <f t="shared" si="4"/>
        <v>9</v>
      </c>
      <c r="W9" s="116">
        <v>-2</v>
      </c>
      <c r="X9" s="116">
        <v>0</v>
      </c>
      <c r="Y9" s="116">
        <v>0</v>
      </c>
      <c r="Z9" s="116">
        <v>5</v>
      </c>
      <c r="AA9" s="116">
        <v>-4</v>
      </c>
      <c r="AB9" s="116">
        <v>-1</v>
      </c>
      <c r="AC9" s="116">
        <v>2</v>
      </c>
      <c r="AD9" s="116">
        <v>1</v>
      </c>
      <c r="AE9" s="116">
        <v>2</v>
      </c>
      <c r="AF9" s="116">
        <v>22</v>
      </c>
      <c r="AG9" s="117">
        <f t="shared" si="5"/>
        <v>9</v>
      </c>
      <c r="AH9" s="128">
        <f t="shared" si="6"/>
        <v>5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>
        <v>10</v>
      </c>
      <c r="H10" s="114">
        <v>5</v>
      </c>
      <c r="I10" s="115">
        <f t="shared" si="0"/>
        <v>0.5</v>
      </c>
      <c r="J10" s="114">
        <v>7</v>
      </c>
      <c r="K10" s="114">
        <v>2</v>
      </c>
      <c r="L10" s="115">
        <f t="shared" si="1"/>
        <v>0.2857142857142857</v>
      </c>
      <c r="M10" s="116">
        <v>2</v>
      </c>
      <c r="N10" s="116">
        <v>1</v>
      </c>
      <c r="O10" s="115">
        <f>N10/M10</f>
        <v>0.5</v>
      </c>
      <c r="P10" s="116">
        <v>7</v>
      </c>
      <c r="Q10" s="116">
        <v>1</v>
      </c>
      <c r="R10" s="115">
        <f>Q10/P10</f>
        <v>0.14285714285714285</v>
      </c>
      <c r="S10" s="114">
        <f t="shared" si="2"/>
        <v>26</v>
      </c>
      <c r="T10" s="114">
        <f t="shared" si="2"/>
        <v>9</v>
      </c>
      <c r="U10" s="115">
        <f t="shared" si="3"/>
        <v>0.34615384615384615</v>
      </c>
      <c r="V10" s="114">
        <f t="shared" si="4"/>
        <v>18</v>
      </c>
      <c r="W10" s="116">
        <v>-9</v>
      </c>
      <c r="X10" s="116">
        <v>1</v>
      </c>
      <c r="Y10" s="116">
        <v>2</v>
      </c>
      <c r="Z10" s="116">
        <v>1</v>
      </c>
      <c r="AA10" s="116">
        <v>-1</v>
      </c>
      <c r="AB10" s="116">
        <v>-4</v>
      </c>
      <c r="AC10" s="116">
        <v>1</v>
      </c>
      <c r="AD10" s="116">
        <v>0</v>
      </c>
      <c r="AE10" s="116">
        <v>0</v>
      </c>
      <c r="AF10" s="116">
        <v>20</v>
      </c>
      <c r="AG10" s="117">
        <f t="shared" si="5"/>
        <v>18</v>
      </c>
      <c r="AH10" s="114">
        <f t="shared" si="6"/>
        <v>-8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13">
        <v>7</v>
      </c>
      <c r="H11" s="114">
        <v>1</v>
      </c>
      <c r="I11" s="115">
        <f t="shared" si="0"/>
        <v>0.14285714285714285</v>
      </c>
      <c r="J11" s="114">
        <v>2</v>
      </c>
      <c r="K11" s="114">
        <v>0</v>
      </c>
      <c r="L11" s="115">
        <f t="shared" si="1"/>
        <v>0</v>
      </c>
      <c r="M11" s="116">
        <v>1</v>
      </c>
      <c r="N11" s="116">
        <v>0</v>
      </c>
      <c r="O11" s="115">
        <f>N11/M11</f>
        <v>0</v>
      </c>
      <c r="P11" s="116">
        <v>6</v>
      </c>
      <c r="Q11" s="116">
        <v>5</v>
      </c>
      <c r="R11" s="115">
        <f>Q11/P11</f>
        <v>0.8333333333333334</v>
      </c>
      <c r="S11" s="114">
        <f t="shared" si="2"/>
        <v>16</v>
      </c>
      <c r="T11" s="114">
        <f t="shared" si="2"/>
        <v>6</v>
      </c>
      <c r="U11" s="115">
        <f t="shared" si="3"/>
        <v>0.375</v>
      </c>
      <c r="V11" s="114">
        <f t="shared" si="4"/>
        <v>7</v>
      </c>
      <c r="W11" s="116">
        <v>-4</v>
      </c>
      <c r="X11" s="116">
        <v>1</v>
      </c>
      <c r="Y11" s="116">
        <v>2</v>
      </c>
      <c r="Z11" s="116">
        <v>4</v>
      </c>
      <c r="AA11" s="116">
        <v>-4</v>
      </c>
      <c r="AB11" s="116">
        <v>0</v>
      </c>
      <c r="AC11" s="116">
        <v>3</v>
      </c>
      <c r="AD11" s="116">
        <v>4</v>
      </c>
      <c r="AE11" s="116">
        <v>0</v>
      </c>
      <c r="AF11" s="116">
        <v>23</v>
      </c>
      <c r="AG11" s="117">
        <f t="shared" si="5"/>
        <v>7</v>
      </c>
      <c r="AH11" s="114">
        <f t="shared" si="6"/>
        <v>3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13">
        <v>4</v>
      </c>
      <c r="H12" s="114">
        <v>0</v>
      </c>
      <c r="I12" s="115">
        <f t="shared" si="0"/>
        <v>0</v>
      </c>
      <c r="J12" s="114">
        <v>2</v>
      </c>
      <c r="K12" s="114">
        <v>0</v>
      </c>
      <c r="L12" s="115">
        <f t="shared" si="1"/>
        <v>0</v>
      </c>
      <c r="M12" s="116">
        <v>1</v>
      </c>
      <c r="N12" s="116">
        <v>0</v>
      </c>
      <c r="O12" s="115">
        <f>N12/M12</f>
        <v>0</v>
      </c>
      <c r="P12" s="116">
        <v>2</v>
      </c>
      <c r="Q12" s="116">
        <v>1</v>
      </c>
      <c r="R12" s="115">
        <f>Q12/P12</f>
        <v>0.5</v>
      </c>
      <c r="S12" s="138">
        <f t="shared" si="2"/>
        <v>9</v>
      </c>
      <c r="T12" s="138">
        <f t="shared" si="2"/>
        <v>1</v>
      </c>
      <c r="U12" s="139">
        <f t="shared" si="3"/>
        <v>0.1111111111111111</v>
      </c>
      <c r="V12" s="138">
        <f t="shared" si="4"/>
        <v>1</v>
      </c>
      <c r="W12" s="116">
        <v>-3</v>
      </c>
      <c r="X12" s="116">
        <v>0</v>
      </c>
      <c r="Y12" s="116">
        <v>0</v>
      </c>
      <c r="Z12" s="116">
        <v>0</v>
      </c>
      <c r="AA12" s="116">
        <v>-1</v>
      </c>
      <c r="AB12" s="116">
        <v>0</v>
      </c>
      <c r="AC12" s="116">
        <v>0</v>
      </c>
      <c r="AD12" s="116">
        <v>0</v>
      </c>
      <c r="AE12" s="116">
        <v>0</v>
      </c>
      <c r="AF12" s="116">
        <v>25</v>
      </c>
      <c r="AG12" s="117">
        <f t="shared" si="5"/>
        <v>1</v>
      </c>
      <c r="AH12" s="138">
        <f t="shared" si="6"/>
        <v>-11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13" t="s">
        <v>95</v>
      </c>
      <c r="H13" s="114"/>
      <c r="I13" s="115"/>
      <c r="J13" s="114"/>
      <c r="K13" s="114"/>
      <c r="L13" s="115"/>
      <c r="M13" s="116"/>
      <c r="N13" s="116"/>
      <c r="O13" s="115"/>
      <c r="P13" s="116"/>
      <c r="Q13" s="116"/>
      <c r="R13" s="115"/>
      <c r="S13" s="114"/>
      <c r="T13" s="114"/>
      <c r="U13" s="115"/>
      <c r="V13" s="114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4"/>
      <c r="AH13" s="66">
        <f aca="true" t="shared" si="7" ref="AH13:AH32">(T13-S13)+SUM(V13:AE13)</f>
        <v>0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13" t="s">
        <v>95</v>
      </c>
      <c r="H14" s="114"/>
      <c r="I14" s="115"/>
      <c r="J14" s="114"/>
      <c r="K14" s="114"/>
      <c r="L14" s="115"/>
      <c r="M14" s="116"/>
      <c r="N14" s="116"/>
      <c r="O14" s="115"/>
      <c r="P14" s="116"/>
      <c r="Q14" s="116"/>
      <c r="R14" s="115"/>
      <c r="S14" s="114"/>
      <c r="T14" s="114"/>
      <c r="U14" s="115"/>
      <c r="V14" s="114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4"/>
      <c r="AH14" s="66">
        <f t="shared" si="7"/>
        <v>0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 t="s">
        <v>95</v>
      </c>
      <c r="H15" s="114"/>
      <c r="I15" s="115"/>
      <c r="J15" s="114"/>
      <c r="K15" s="114"/>
      <c r="L15" s="115"/>
      <c r="M15" s="116"/>
      <c r="N15" s="116"/>
      <c r="O15" s="115"/>
      <c r="P15" s="116"/>
      <c r="Q15" s="116"/>
      <c r="R15" s="115"/>
      <c r="S15" s="114"/>
      <c r="T15" s="114"/>
      <c r="U15" s="115"/>
      <c r="V15" s="11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4"/>
      <c r="AH15" s="66">
        <f t="shared" si="7"/>
        <v>0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 t="s">
        <v>95</v>
      </c>
      <c r="H16" s="114"/>
      <c r="I16" s="115"/>
      <c r="J16" s="114"/>
      <c r="K16" s="114"/>
      <c r="L16" s="115"/>
      <c r="M16" s="116"/>
      <c r="N16" s="116"/>
      <c r="O16" s="115"/>
      <c r="P16" s="116"/>
      <c r="Q16" s="116"/>
      <c r="R16" s="115"/>
      <c r="S16" s="114"/>
      <c r="T16" s="114"/>
      <c r="U16" s="115"/>
      <c r="V16" s="114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4"/>
      <c r="AH16" s="66">
        <f t="shared" si="7"/>
        <v>0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13">
        <v>5</v>
      </c>
      <c r="H17" s="114">
        <v>1</v>
      </c>
      <c r="I17" s="115">
        <f>H17/G17</f>
        <v>0.2</v>
      </c>
      <c r="J17" s="114">
        <v>2</v>
      </c>
      <c r="K17" s="114">
        <v>0</v>
      </c>
      <c r="L17" s="115">
        <f>K17/J17</f>
        <v>0</v>
      </c>
      <c r="M17" s="116">
        <v>0</v>
      </c>
      <c r="N17" s="116">
        <v>0</v>
      </c>
      <c r="O17" s="115">
        <v>1</v>
      </c>
      <c r="P17" s="116">
        <v>0</v>
      </c>
      <c r="Q17" s="116">
        <v>0</v>
      </c>
      <c r="R17" s="115">
        <v>1</v>
      </c>
      <c r="S17" s="114">
        <f aca="true" t="shared" si="8" ref="S17:T22">G17+J17+M17+P17</f>
        <v>7</v>
      </c>
      <c r="T17" s="114">
        <f t="shared" si="8"/>
        <v>1</v>
      </c>
      <c r="U17" s="115">
        <f>T17/S17</f>
        <v>0.14285714285714285</v>
      </c>
      <c r="V17" s="114">
        <f>H17*2+K17*2+N17*3+Q17*1</f>
        <v>2</v>
      </c>
      <c r="W17" s="155">
        <v>-15</v>
      </c>
      <c r="X17" s="116">
        <v>1</v>
      </c>
      <c r="Y17" s="116">
        <v>1</v>
      </c>
      <c r="Z17" s="116">
        <v>3</v>
      </c>
      <c r="AA17" s="155">
        <v>-6</v>
      </c>
      <c r="AB17" s="116">
        <v>-1</v>
      </c>
      <c r="AC17" s="116">
        <v>1</v>
      </c>
      <c r="AD17" s="116">
        <v>0</v>
      </c>
      <c r="AE17" s="116">
        <v>0</v>
      </c>
      <c r="AF17" s="116">
        <v>24</v>
      </c>
      <c r="AG17" s="117">
        <f>V17</f>
        <v>2</v>
      </c>
      <c r="AH17" s="156">
        <f>(T17-S17)+SUM(V17:AE17)</f>
        <v>-20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13">
        <v>0</v>
      </c>
      <c r="H18" s="114">
        <v>0</v>
      </c>
      <c r="I18" s="115">
        <v>0</v>
      </c>
      <c r="J18" s="114">
        <v>1</v>
      </c>
      <c r="K18" s="114">
        <v>0</v>
      </c>
      <c r="L18" s="115">
        <f>K18/J18</f>
        <v>0</v>
      </c>
      <c r="M18" s="116">
        <v>0</v>
      </c>
      <c r="N18" s="116">
        <v>0</v>
      </c>
      <c r="O18" s="115">
        <v>1</v>
      </c>
      <c r="P18" s="116">
        <v>0</v>
      </c>
      <c r="Q18" s="116">
        <v>0</v>
      </c>
      <c r="R18" s="115">
        <v>1</v>
      </c>
      <c r="S18" s="114">
        <f t="shared" si="8"/>
        <v>1</v>
      </c>
      <c r="T18" s="114">
        <f t="shared" si="8"/>
        <v>0</v>
      </c>
      <c r="U18" s="115">
        <f>T18/S18</f>
        <v>0</v>
      </c>
      <c r="V18" s="114">
        <f>H18*2+K18*2+N18*3+Q18*1</f>
        <v>0</v>
      </c>
      <c r="W18" s="116">
        <v>-2</v>
      </c>
      <c r="X18" s="116">
        <v>0</v>
      </c>
      <c r="Y18" s="116">
        <v>0</v>
      </c>
      <c r="Z18" s="116">
        <v>1</v>
      </c>
      <c r="AA18" s="155">
        <v>-7</v>
      </c>
      <c r="AB18" s="116">
        <v>0</v>
      </c>
      <c r="AC18" s="116">
        <v>1</v>
      </c>
      <c r="AD18" s="116">
        <v>0</v>
      </c>
      <c r="AE18" s="116">
        <v>0</v>
      </c>
      <c r="AF18" s="116">
        <v>7</v>
      </c>
      <c r="AG18" s="117">
        <f>V18</f>
        <v>0</v>
      </c>
      <c r="AH18" s="156">
        <f>(T18-S18)+SUM(V18:AE18)</f>
        <v>-8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45">
        <v>6</v>
      </c>
      <c r="H19" s="132">
        <v>1</v>
      </c>
      <c r="I19" s="146">
        <f>H19/G19</f>
        <v>0.16666666666666666</v>
      </c>
      <c r="J19" s="128">
        <v>7</v>
      </c>
      <c r="K19" s="128">
        <v>5</v>
      </c>
      <c r="L19" s="133">
        <f>K19/J19</f>
        <v>0.7142857142857143</v>
      </c>
      <c r="M19" s="116">
        <v>2</v>
      </c>
      <c r="N19" s="116">
        <v>1</v>
      </c>
      <c r="O19" s="115">
        <f>N19/M19</f>
        <v>0.5</v>
      </c>
      <c r="P19" s="123">
        <v>2</v>
      </c>
      <c r="Q19" s="123">
        <v>2</v>
      </c>
      <c r="R19" s="133">
        <v>1</v>
      </c>
      <c r="S19" s="128">
        <f t="shared" si="8"/>
        <v>17</v>
      </c>
      <c r="T19" s="128">
        <f t="shared" si="8"/>
        <v>9</v>
      </c>
      <c r="U19" s="133">
        <f>T19/S19</f>
        <v>0.5294117647058824</v>
      </c>
      <c r="V19" s="128">
        <f>H19*2+K19*2+N19*3+Q19*1</f>
        <v>17</v>
      </c>
      <c r="W19" s="129">
        <v>-15</v>
      </c>
      <c r="X19" s="116">
        <v>0</v>
      </c>
      <c r="Y19" s="116">
        <v>1</v>
      </c>
      <c r="Z19" s="116">
        <v>0</v>
      </c>
      <c r="AA19" s="116">
        <v>-3</v>
      </c>
      <c r="AB19" s="116">
        <v>-3</v>
      </c>
      <c r="AC19" s="116">
        <v>1</v>
      </c>
      <c r="AD19" s="116">
        <v>0</v>
      </c>
      <c r="AE19" s="116">
        <v>0</v>
      </c>
      <c r="AF19" s="116">
        <v>18</v>
      </c>
      <c r="AG19" s="117">
        <f>V19</f>
        <v>17</v>
      </c>
      <c r="AH19" s="132">
        <f>(T19-S19)+SUM(V19:AE19)</f>
        <v>-10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13">
        <v>2</v>
      </c>
      <c r="H20" s="114">
        <v>1</v>
      </c>
      <c r="I20" s="115">
        <f>H20/G20</f>
        <v>0.5</v>
      </c>
      <c r="J20" s="132">
        <v>8</v>
      </c>
      <c r="K20" s="132">
        <v>0</v>
      </c>
      <c r="L20" s="146">
        <f>K20/J20</f>
        <v>0</v>
      </c>
      <c r="M20" s="129">
        <v>3</v>
      </c>
      <c r="N20" s="129">
        <v>0</v>
      </c>
      <c r="O20" s="115">
        <f>N20/M20</f>
        <v>0</v>
      </c>
      <c r="P20" s="116">
        <v>2</v>
      </c>
      <c r="Q20" s="116">
        <v>1</v>
      </c>
      <c r="R20" s="115">
        <v>1</v>
      </c>
      <c r="S20" s="132">
        <f t="shared" si="8"/>
        <v>15</v>
      </c>
      <c r="T20" s="132">
        <f t="shared" si="8"/>
        <v>2</v>
      </c>
      <c r="U20" s="146">
        <f>T20/S20</f>
        <v>0.13333333333333333</v>
      </c>
      <c r="V20" s="132">
        <f>H20*2+K20*2+N20*3+Q20*1</f>
        <v>3</v>
      </c>
      <c r="W20" s="129">
        <v>-8</v>
      </c>
      <c r="X20" s="116">
        <v>0</v>
      </c>
      <c r="Y20" s="116">
        <v>0</v>
      </c>
      <c r="Z20" s="116">
        <v>0</v>
      </c>
      <c r="AA20" s="116">
        <v>-3</v>
      </c>
      <c r="AB20" s="116">
        <v>-2</v>
      </c>
      <c r="AC20" s="116">
        <v>2</v>
      </c>
      <c r="AD20" s="116">
        <v>0</v>
      </c>
      <c r="AE20" s="116">
        <v>0</v>
      </c>
      <c r="AF20" s="116">
        <v>18</v>
      </c>
      <c r="AG20" s="117">
        <f>V20</f>
        <v>3</v>
      </c>
      <c r="AH20" s="132">
        <f>(T20-S20)+SUM(V20:AE20)</f>
        <v>-21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13">
        <v>2</v>
      </c>
      <c r="H21" s="114">
        <v>1</v>
      </c>
      <c r="I21" s="115">
        <f>H21/G21</f>
        <v>0.5</v>
      </c>
      <c r="J21" s="114">
        <v>4</v>
      </c>
      <c r="K21" s="114">
        <v>2</v>
      </c>
      <c r="L21" s="115">
        <f>K21/J21</f>
        <v>0.5</v>
      </c>
      <c r="M21" s="116">
        <v>0</v>
      </c>
      <c r="N21" s="116">
        <v>0</v>
      </c>
      <c r="O21" s="115">
        <v>0</v>
      </c>
      <c r="P21" s="116">
        <v>4</v>
      </c>
      <c r="Q21" s="116">
        <v>1</v>
      </c>
      <c r="R21" s="115">
        <f>Q21/P21</f>
        <v>0.25</v>
      </c>
      <c r="S21" s="114">
        <f t="shared" si="8"/>
        <v>10</v>
      </c>
      <c r="T21" s="114">
        <f t="shared" si="8"/>
        <v>4</v>
      </c>
      <c r="U21" s="115">
        <f>T21/S21</f>
        <v>0.4</v>
      </c>
      <c r="V21" s="114">
        <f>H21*2+K21*2+N21*3+Q21*1</f>
        <v>7</v>
      </c>
      <c r="W21" s="116">
        <v>-6</v>
      </c>
      <c r="X21" s="116">
        <v>0</v>
      </c>
      <c r="Y21" s="116">
        <v>1</v>
      </c>
      <c r="Z21" s="116">
        <v>1</v>
      </c>
      <c r="AA21" s="116">
        <v>-2</v>
      </c>
      <c r="AB21" s="116">
        <v>0</v>
      </c>
      <c r="AC21" s="116">
        <v>2</v>
      </c>
      <c r="AD21" s="116">
        <v>1</v>
      </c>
      <c r="AE21" s="116">
        <v>2</v>
      </c>
      <c r="AF21" s="116">
        <v>18</v>
      </c>
      <c r="AG21" s="117">
        <f>V21</f>
        <v>7</v>
      </c>
      <c r="AH21" s="114">
        <f>(T21-S21)+SUM(V21:AE21)</f>
        <v>0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113">
        <v>3</v>
      </c>
      <c r="H22" s="114">
        <v>3</v>
      </c>
      <c r="I22" s="115">
        <f>H22/G22</f>
        <v>1</v>
      </c>
      <c r="J22" s="114">
        <v>3</v>
      </c>
      <c r="K22" s="114">
        <v>0</v>
      </c>
      <c r="L22" s="115">
        <v>0</v>
      </c>
      <c r="M22" s="116">
        <v>0</v>
      </c>
      <c r="N22" s="116">
        <v>0</v>
      </c>
      <c r="O22" s="115">
        <v>0</v>
      </c>
      <c r="P22" s="116">
        <v>0</v>
      </c>
      <c r="Q22" s="116">
        <v>0</v>
      </c>
      <c r="R22" s="115">
        <v>0</v>
      </c>
      <c r="S22" s="114">
        <f t="shared" si="8"/>
        <v>6</v>
      </c>
      <c r="T22" s="114">
        <f t="shared" si="8"/>
        <v>3</v>
      </c>
      <c r="U22" s="115">
        <f>T22/S22</f>
        <v>0.5</v>
      </c>
      <c r="V22" s="114">
        <f>H22*2+K22*2+N22*3+Q22*1</f>
        <v>6</v>
      </c>
      <c r="W22" s="116">
        <v>-2</v>
      </c>
      <c r="X22" s="116">
        <v>0</v>
      </c>
      <c r="Y22" s="116">
        <v>0</v>
      </c>
      <c r="Z22" s="116">
        <v>1</v>
      </c>
      <c r="AA22" s="116">
        <v>0</v>
      </c>
      <c r="AB22" s="116">
        <v>0</v>
      </c>
      <c r="AC22" s="116">
        <v>0</v>
      </c>
      <c r="AD22" s="116">
        <v>1</v>
      </c>
      <c r="AE22" s="116">
        <v>2</v>
      </c>
      <c r="AF22" s="116">
        <v>18</v>
      </c>
      <c r="AG22" s="117">
        <f>V22</f>
        <v>6</v>
      </c>
      <c r="AH22" s="114">
        <f>(T22-S22)+SUM(V22:AE22)</f>
        <v>5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7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7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7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7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7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7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7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7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7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7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87</v>
      </c>
      <c r="H33" s="55">
        <f>SUM(H3:H32)</f>
        <v>32</v>
      </c>
      <c r="I33" s="56">
        <f>H33/G33</f>
        <v>0.367816091954023</v>
      </c>
      <c r="J33" s="55">
        <f>SUM(J3:J32)</f>
        <v>65</v>
      </c>
      <c r="K33" s="55">
        <f>SUM(K3:K32)</f>
        <v>17</v>
      </c>
      <c r="L33" s="56">
        <f>K33/J33</f>
        <v>0.26153846153846155</v>
      </c>
      <c r="M33" s="55">
        <f>SUM(M3:M32)</f>
        <v>17</v>
      </c>
      <c r="N33" s="55">
        <f>SUM(N3:N32)</f>
        <v>5</v>
      </c>
      <c r="O33" s="56">
        <f>N33/M33</f>
        <v>0.29411764705882354</v>
      </c>
      <c r="P33" s="55">
        <f>SUM(P3:P32)</f>
        <v>40</v>
      </c>
      <c r="Q33" s="55">
        <f>SUM(Q3:Q32)</f>
        <v>16</v>
      </c>
      <c r="R33" s="56">
        <f>Q33/P33</f>
        <v>0.4</v>
      </c>
      <c r="S33" s="55">
        <f>SUM(S3:S32)</f>
        <v>209</v>
      </c>
      <c r="T33" s="55">
        <f>SUM(T3:T32)</f>
        <v>70</v>
      </c>
      <c r="U33" s="56">
        <f>T33/S33</f>
        <v>0.3349282296650718</v>
      </c>
      <c r="V33" s="55">
        <f aca="true" t="shared" si="9" ref="V33:AG33">SUM(V3:V32)</f>
        <v>129</v>
      </c>
      <c r="W33" s="55">
        <f t="shared" si="9"/>
        <v>-104</v>
      </c>
      <c r="X33" s="55">
        <f t="shared" si="9"/>
        <v>11</v>
      </c>
      <c r="Y33" s="55">
        <f t="shared" si="9"/>
        <v>10</v>
      </c>
      <c r="Z33" s="55">
        <f t="shared" si="9"/>
        <v>22</v>
      </c>
      <c r="AA33" s="55">
        <f t="shared" si="9"/>
        <v>-56</v>
      </c>
      <c r="AB33" s="55">
        <f t="shared" si="9"/>
        <v>-19</v>
      </c>
      <c r="AC33" s="55">
        <f t="shared" si="9"/>
        <v>23</v>
      </c>
      <c r="AD33" s="55">
        <f t="shared" si="9"/>
        <v>19</v>
      </c>
      <c r="AE33" s="55">
        <f t="shared" si="9"/>
        <v>10</v>
      </c>
      <c r="AF33" s="55">
        <f t="shared" si="9"/>
        <v>338</v>
      </c>
      <c r="AG33" s="55">
        <f t="shared" si="9"/>
        <v>129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64</v>
      </c>
      <c r="I34" s="55"/>
      <c r="J34" s="55"/>
      <c r="K34" s="83">
        <f>K33*2</f>
        <v>34</v>
      </c>
      <c r="L34" s="55"/>
      <c r="M34" s="55"/>
      <c r="N34" s="83">
        <f>N33*3</f>
        <v>15</v>
      </c>
      <c r="O34" s="55"/>
      <c r="P34" s="55"/>
      <c r="Q34" s="83">
        <f>Q33*1</f>
        <v>16</v>
      </c>
      <c r="R34" s="55"/>
      <c r="S34" s="55"/>
      <c r="T34" s="55"/>
      <c r="U34" s="55"/>
      <c r="V34" s="83">
        <f>H34+K34+N34+Q34</f>
        <v>129</v>
      </c>
      <c r="W34" s="79"/>
      <c r="X34" s="169">
        <f>X33+Y33</f>
        <v>21</v>
      </c>
      <c r="Y34" s="170"/>
      <c r="Z34" s="171">
        <f>Z33+AA33</f>
        <v>-34</v>
      </c>
      <c r="AA34" s="172"/>
      <c r="AB34" s="81"/>
      <c r="AC34" s="81"/>
      <c r="AD34" s="79"/>
      <c r="AE34" s="79"/>
      <c r="AF34" s="79"/>
      <c r="AG34" s="83">
        <f>S34+V34+Y34+AB34</f>
        <v>129</v>
      </c>
      <c r="AH34" s="55">
        <f>SUM(AH3:AH32)</f>
        <v>-94</v>
      </c>
      <c r="AI34" s="84"/>
      <c r="AJ34" s="84"/>
    </row>
  </sheetData>
  <sheetProtection/>
  <mergeCells count="10">
    <mergeCell ref="AH1:AH2"/>
    <mergeCell ref="X34:Y34"/>
    <mergeCell ref="Z34:AA34"/>
    <mergeCell ref="C1:C2"/>
    <mergeCell ref="D1:F2"/>
    <mergeCell ref="AB1:AB2"/>
    <mergeCell ref="AC1:AC2"/>
    <mergeCell ref="Z1:Z2"/>
    <mergeCell ref="AA1:AA2"/>
    <mergeCell ref="AE1:AE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&amp;C&amp;12Technický zápis sezóny 2019/2020 - Jiří Popelka</oddHeader>
    <oddFooter>&amp;L&amp;8Vypracoval: Antonín Zezula, 774 104 520, 739 519 689, antonin.zezula@seznam.cz, &amp;D,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22" t="s">
        <v>86</v>
      </c>
      <c r="H3" s="117"/>
      <c r="I3" s="115"/>
      <c r="J3" s="117"/>
      <c r="K3" s="117"/>
      <c r="L3" s="115"/>
      <c r="M3" s="117"/>
      <c r="N3" s="114"/>
      <c r="O3" s="115"/>
      <c r="P3" s="117"/>
      <c r="Q3" s="114"/>
      <c r="R3" s="115"/>
      <c r="S3" s="117"/>
      <c r="T3" s="114"/>
      <c r="U3" s="115"/>
      <c r="V3" s="117"/>
      <c r="W3" s="118"/>
      <c r="X3" s="118"/>
      <c r="Y3" s="118"/>
      <c r="Z3" s="118"/>
      <c r="AA3" s="119"/>
      <c r="AB3" s="119"/>
      <c r="AC3" s="119"/>
      <c r="AD3" s="118"/>
      <c r="AE3" s="118"/>
      <c r="AF3" s="118"/>
      <c r="AG3" s="114"/>
      <c r="AH3" s="66">
        <f aca="true" t="shared" si="0" ref="AH3:AH32">(T3-S3)+SUM(V3:AE3)</f>
        <v>0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22" t="s">
        <v>86</v>
      </c>
      <c r="H4" s="114"/>
      <c r="I4" s="115"/>
      <c r="J4" s="114"/>
      <c r="K4" s="114"/>
      <c r="L4" s="115"/>
      <c r="M4" s="116"/>
      <c r="N4" s="116"/>
      <c r="O4" s="115"/>
      <c r="P4" s="116"/>
      <c r="Q4" s="116"/>
      <c r="R4" s="115"/>
      <c r="S4" s="114"/>
      <c r="T4" s="114"/>
      <c r="U4" s="115"/>
      <c r="V4" s="114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4"/>
      <c r="AH4" s="66">
        <f t="shared" si="0"/>
        <v>0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2</v>
      </c>
      <c r="H5" s="114">
        <v>1</v>
      </c>
      <c r="I5" s="115">
        <f>H5/G5</f>
        <v>0.5</v>
      </c>
      <c r="J5" s="114">
        <v>1</v>
      </c>
      <c r="K5" s="114">
        <v>0</v>
      </c>
      <c r="L5" s="115">
        <f>K5/J5</f>
        <v>0</v>
      </c>
      <c r="M5" s="116">
        <v>0</v>
      </c>
      <c r="N5" s="116">
        <v>0</v>
      </c>
      <c r="O5" s="115">
        <v>0</v>
      </c>
      <c r="P5" s="116">
        <v>0</v>
      </c>
      <c r="Q5" s="116">
        <v>0</v>
      </c>
      <c r="R5" s="115">
        <v>0</v>
      </c>
      <c r="S5" s="114">
        <f aca="true" t="shared" si="1" ref="S5:T13">G5+J5+M5+P5</f>
        <v>3</v>
      </c>
      <c r="T5" s="114">
        <f t="shared" si="1"/>
        <v>1</v>
      </c>
      <c r="U5" s="115">
        <f aca="true" t="shared" si="2" ref="U5:U11">T5/S5</f>
        <v>0.3333333333333333</v>
      </c>
      <c r="V5" s="114">
        <f aca="true" t="shared" si="3" ref="V5:V13">H5*2+K5*2+N5*3+Q5*1</f>
        <v>2</v>
      </c>
      <c r="W5" s="116">
        <v>-2</v>
      </c>
      <c r="X5" s="116">
        <v>2</v>
      </c>
      <c r="Y5" s="116">
        <v>0</v>
      </c>
      <c r="Z5" s="116">
        <v>1</v>
      </c>
      <c r="AA5" s="116">
        <v>-4</v>
      </c>
      <c r="AB5" s="116">
        <v>0</v>
      </c>
      <c r="AC5" s="116">
        <v>0</v>
      </c>
      <c r="AD5" s="116">
        <v>1</v>
      </c>
      <c r="AE5" s="116">
        <v>0</v>
      </c>
      <c r="AF5" s="116">
        <v>19</v>
      </c>
      <c r="AG5" s="117">
        <f aca="true" t="shared" si="4" ref="AG5:AG12">V5</f>
        <v>2</v>
      </c>
      <c r="AH5" s="114">
        <f t="shared" si="0"/>
        <v>-2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2</v>
      </c>
      <c r="H6" s="114">
        <v>1</v>
      </c>
      <c r="I6" s="115">
        <f>H6/G6</f>
        <v>0.5</v>
      </c>
      <c r="J6" s="114">
        <v>1</v>
      </c>
      <c r="K6" s="114">
        <v>0</v>
      </c>
      <c r="L6" s="115">
        <f>K6/J6</f>
        <v>0</v>
      </c>
      <c r="M6" s="116">
        <v>0</v>
      </c>
      <c r="N6" s="116">
        <v>0</v>
      </c>
      <c r="O6" s="115">
        <v>0</v>
      </c>
      <c r="P6" s="116">
        <v>0</v>
      </c>
      <c r="Q6" s="116">
        <v>0</v>
      </c>
      <c r="R6" s="115">
        <v>0</v>
      </c>
      <c r="S6" s="114">
        <f t="shared" si="1"/>
        <v>3</v>
      </c>
      <c r="T6" s="114">
        <f t="shared" si="1"/>
        <v>1</v>
      </c>
      <c r="U6" s="115">
        <f t="shared" si="2"/>
        <v>0.3333333333333333</v>
      </c>
      <c r="V6" s="114">
        <f t="shared" si="3"/>
        <v>2</v>
      </c>
      <c r="W6" s="116">
        <v>-4</v>
      </c>
      <c r="X6" s="116">
        <v>1</v>
      </c>
      <c r="Y6" s="116">
        <v>0</v>
      </c>
      <c r="Z6" s="116">
        <v>0</v>
      </c>
      <c r="AA6" s="116">
        <v>-3</v>
      </c>
      <c r="AB6" s="116">
        <v>0</v>
      </c>
      <c r="AC6" s="116">
        <v>0</v>
      </c>
      <c r="AD6" s="116">
        <v>0</v>
      </c>
      <c r="AE6" s="116">
        <v>0</v>
      </c>
      <c r="AF6" s="116">
        <v>19</v>
      </c>
      <c r="AG6" s="117">
        <f t="shared" si="4"/>
        <v>2</v>
      </c>
      <c r="AH6" s="114">
        <f t="shared" si="0"/>
        <v>-6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13">
        <v>4</v>
      </c>
      <c r="H7" s="114">
        <v>3</v>
      </c>
      <c r="I7" s="115">
        <f>H7/G7</f>
        <v>0.75</v>
      </c>
      <c r="J7" s="114">
        <v>0</v>
      </c>
      <c r="K7" s="114">
        <v>0</v>
      </c>
      <c r="L7" s="115">
        <v>0</v>
      </c>
      <c r="M7" s="116">
        <v>0</v>
      </c>
      <c r="N7" s="116">
        <v>0</v>
      </c>
      <c r="O7" s="115">
        <v>0</v>
      </c>
      <c r="P7" s="116">
        <v>2</v>
      </c>
      <c r="Q7" s="116">
        <v>0</v>
      </c>
      <c r="R7" s="115">
        <v>0</v>
      </c>
      <c r="S7" s="114">
        <f t="shared" si="1"/>
        <v>6</v>
      </c>
      <c r="T7" s="114">
        <f t="shared" si="1"/>
        <v>3</v>
      </c>
      <c r="U7" s="115">
        <f t="shared" si="2"/>
        <v>0.5</v>
      </c>
      <c r="V7" s="114">
        <f t="shared" si="3"/>
        <v>6</v>
      </c>
      <c r="W7" s="123">
        <v>0</v>
      </c>
      <c r="X7" s="116">
        <v>0</v>
      </c>
      <c r="Y7" s="116">
        <v>0</v>
      </c>
      <c r="Z7" s="116">
        <v>1</v>
      </c>
      <c r="AA7" s="116">
        <v>0</v>
      </c>
      <c r="AB7" s="116">
        <v>0</v>
      </c>
      <c r="AC7" s="116">
        <v>1</v>
      </c>
      <c r="AD7" s="116">
        <v>2</v>
      </c>
      <c r="AE7" s="116">
        <v>0</v>
      </c>
      <c r="AF7" s="116">
        <v>28</v>
      </c>
      <c r="AG7" s="117">
        <f t="shared" si="4"/>
        <v>6</v>
      </c>
      <c r="AH7" s="114">
        <f t="shared" si="0"/>
        <v>7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13">
        <v>2</v>
      </c>
      <c r="H8" s="114">
        <v>0</v>
      </c>
      <c r="I8" s="115">
        <f>H8/G8</f>
        <v>0</v>
      </c>
      <c r="J8" s="114">
        <v>1</v>
      </c>
      <c r="K8" s="114">
        <v>1</v>
      </c>
      <c r="L8" s="115">
        <f>K8/J8</f>
        <v>1</v>
      </c>
      <c r="M8" s="116">
        <v>0</v>
      </c>
      <c r="N8" s="116">
        <v>0</v>
      </c>
      <c r="O8" s="115">
        <v>0</v>
      </c>
      <c r="P8" s="116">
        <v>0</v>
      </c>
      <c r="Q8" s="116">
        <v>0</v>
      </c>
      <c r="R8" s="115">
        <v>0</v>
      </c>
      <c r="S8" s="114">
        <f t="shared" si="1"/>
        <v>3</v>
      </c>
      <c r="T8" s="114">
        <f t="shared" si="1"/>
        <v>1</v>
      </c>
      <c r="U8" s="115">
        <f t="shared" si="2"/>
        <v>0.3333333333333333</v>
      </c>
      <c r="V8" s="114">
        <f t="shared" si="3"/>
        <v>2</v>
      </c>
      <c r="W8" s="129">
        <v>-8</v>
      </c>
      <c r="X8" s="116">
        <v>0</v>
      </c>
      <c r="Y8" s="116">
        <v>0</v>
      </c>
      <c r="Z8" s="116">
        <v>4</v>
      </c>
      <c r="AA8" s="116">
        <v>-2</v>
      </c>
      <c r="AB8" s="116">
        <v>-1</v>
      </c>
      <c r="AC8" s="116">
        <v>1</v>
      </c>
      <c r="AD8" s="116">
        <v>0</v>
      </c>
      <c r="AE8" s="116">
        <v>0</v>
      </c>
      <c r="AF8" s="116">
        <v>29</v>
      </c>
      <c r="AG8" s="117">
        <f t="shared" si="4"/>
        <v>2</v>
      </c>
      <c r="AH8" s="114">
        <f t="shared" si="0"/>
        <v>-6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13">
        <v>0</v>
      </c>
      <c r="H9" s="114">
        <v>0</v>
      </c>
      <c r="I9" s="115">
        <v>0</v>
      </c>
      <c r="J9" s="114">
        <v>0</v>
      </c>
      <c r="K9" s="114">
        <v>0</v>
      </c>
      <c r="L9" s="115">
        <v>0</v>
      </c>
      <c r="M9" s="116">
        <v>0</v>
      </c>
      <c r="N9" s="116">
        <v>0</v>
      </c>
      <c r="O9" s="115">
        <v>0</v>
      </c>
      <c r="P9" s="116">
        <v>2</v>
      </c>
      <c r="Q9" s="116">
        <v>0</v>
      </c>
      <c r="R9" s="115">
        <v>0</v>
      </c>
      <c r="S9" s="114">
        <f t="shared" si="1"/>
        <v>2</v>
      </c>
      <c r="T9" s="114">
        <f t="shared" si="1"/>
        <v>0</v>
      </c>
      <c r="U9" s="115">
        <f t="shared" si="2"/>
        <v>0</v>
      </c>
      <c r="V9" s="114">
        <f t="shared" si="3"/>
        <v>0</v>
      </c>
      <c r="W9" s="116">
        <v>-2</v>
      </c>
      <c r="X9" s="116">
        <v>0</v>
      </c>
      <c r="Y9" s="116">
        <v>0</v>
      </c>
      <c r="Z9" s="116">
        <v>1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15</v>
      </c>
      <c r="AG9" s="117">
        <f t="shared" si="4"/>
        <v>0</v>
      </c>
      <c r="AH9" s="114">
        <f t="shared" si="0"/>
        <v>-3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>
        <v>2</v>
      </c>
      <c r="H10" s="114">
        <v>1</v>
      </c>
      <c r="I10" s="115">
        <f>H10/G10</f>
        <v>0.5</v>
      </c>
      <c r="J10" s="114">
        <v>0</v>
      </c>
      <c r="K10" s="114">
        <v>0</v>
      </c>
      <c r="L10" s="115">
        <v>0</v>
      </c>
      <c r="M10" s="116">
        <v>0</v>
      </c>
      <c r="N10" s="116">
        <v>0</v>
      </c>
      <c r="O10" s="115">
        <v>0</v>
      </c>
      <c r="P10" s="116">
        <v>0</v>
      </c>
      <c r="Q10" s="116">
        <v>0</v>
      </c>
      <c r="R10" s="115">
        <v>0</v>
      </c>
      <c r="S10" s="114">
        <f t="shared" si="1"/>
        <v>2</v>
      </c>
      <c r="T10" s="114">
        <f t="shared" si="1"/>
        <v>1</v>
      </c>
      <c r="U10" s="115">
        <f t="shared" si="2"/>
        <v>0.5</v>
      </c>
      <c r="V10" s="114">
        <f t="shared" si="3"/>
        <v>2</v>
      </c>
      <c r="W10" s="116">
        <v>0</v>
      </c>
      <c r="X10" s="116">
        <v>0</v>
      </c>
      <c r="Y10" s="116">
        <v>0</v>
      </c>
      <c r="Z10" s="116">
        <v>1</v>
      </c>
      <c r="AA10" s="116">
        <v>0</v>
      </c>
      <c r="AB10" s="116">
        <v>0</v>
      </c>
      <c r="AC10" s="116">
        <v>0</v>
      </c>
      <c r="AD10" s="116">
        <v>1</v>
      </c>
      <c r="AE10" s="116">
        <v>0</v>
      </c>
      <c r="AF10" s="116">
        <v>15</v>
      </c>
      <c r="AG10" s="117">
        <f t="shared" si="4"/>
        <v>2</v>
      </c>
      <c r="AH10" s="128">
        <f t="shared" si="0"/>
        <v>3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13">
        <v>4</v>
      </c>
      <c r="H11" s="114">
        <v>1</v>
      </c>
      <c r="I11" s="115">
        <f>H11/G11</f>
        <v>0.25</v>
      </c>
      <c r="J11" s="114">
        <v>0</v>
      </c>
      <c r="K11" s="114">
        <v>0</v>
      </c>
      <c r="L11" s="115">
        <v>0</v>
      </c>
      <c r="M11" s="116">
        <v>2</v>
      </c>
      <c r="N11" s="116">
        <v>2</v>
      </c>
      <c r="O11" s="115">
        <v>0</v>
      </c>
      <c r="P11" s="116">
        <v>0</v>
      </c>
      <c r="Q11" s="116">
        <v>0</v>
      </c>
      <c r="R11" s="115">
        <v>0</v>
      </c>
      <c r="S11" s="114">
        <f t="shared" si="1"/>
        <v>6</v>
      </c>
      <c r="T11" s="114">
        <f t="shared" si="1"/>
        <v>3</v>
      </c>
      <c r="U11" s="115">
        <f t="shared" si="2"/>
        <v>0.5</v>
      </c>
      <c r="V11" s="114">
        <f t="shared" si="3"/>
        <v>8</v>
      </c>
      <c r="W11" s="116">
        <v>-1</v>
      </c>
      <c r="X11" s="116">
        <v>1</v>
      </c>
      <c r="Y11" s="116">
        <v>1</v>
      </c>
      <c r="Z11" s="116">
        <v>0</v>
      </c>
      <c r="AA11" s="116">
        <v>0</v>
      </c>
      <c r="AB11" s="116">
        <v>-1</v>
      </c>
      <c r="AC11" s="116">
        <v>0</v>
      </c>
      <c r="AD11" s="116">
        <v>0</v>
      </c>
      <c r="AE11" s="116">
        <v>0</v>
      </c>
      <c r="AF11" s="116">
        <v>17</v>
      </c>
      <c r="AG11" s="117">
        <f t="shared" si="4"/>
        <v>8</v>
      </c>
      <c r="AH11" s="114">
        <f t="shared" si="0"/>
        <v>5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13">
        <v>1</v>
      </c>
      <c r="H12" s="114">
        <v>0</v>
      </c>
      <c r="I12" s="115">
        <v>0</v>
      </c>
      <c r="J12" s="114">
        <v>0</v>
      </c>
      <c r="K12" s="114">
        <v>0</v>
      </c>
      <c r="L12" s="115">
        <v>0</v>
      </c>
      <c r="M12" s="116">
        <v>0</v>
      </c>
      <c r="N12" s="116">
        <v>0</v>
      </c>
      <c r="O12" s="115">
        <v>0</v>
      </c>
      <c r="P12" s="116">
        <v>0</v>
      </c>
      <c r="Q12" s="116">
        <v>0</v>
      </c>
      <c r="R12" s="115">
        <v>0</v>
      </c>
      <c r="S12" s="114">
        <f t="shared" si="1"/>
        <v>1</v>
      </c>
      <c r="T12" s="114">
        <f t="shared" si="1"/>
        <v>0</v>
      </c>
      <c r="U12" s="115">
        <v>0</v>
      </c>
      <c r="V12" s="114">
        <f t="shared" si="3"/>
        <v>0</v>
      </c>
      <c r="W12" s="116">
        <v>-4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1</v>
      </c>
      <c r="AE12" s="116">
        <v>0</v>
      </c>
      <c r="AF12" s="116">
        <v>18</v>
      </c>
      <c r="AG12" s="117">
        <f t="shared" si="4"/>
        <v>0</v>
      </c>
      <c r="AH12" s="114">
        <f t="shared" si="0"/>
        <v>-4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13">
        <v>3</v>
      </c>
      <c r="H13" s="114">
        <v>1</v>
      </c>
      <c r="I13" s="115">
        <f>H13/G13</f>
        <v>0.3333333333333333</v>
      </c>
      <c r="J13" s="114">
        <v>1</v>
      </c>
      <c r="K13" s="114">
        <v>0</v>
      </c>
      <c r="L13" s="115">
        <v>0</v>
      </c>
      <c r="M13" s="116">
        <v>0</v>
      </c>
      <c r="N13" s="116">
        <v>0</v>
      </c>
      <c r="O13" s="115">
        <v>0</v>
      </c>
      <c r="P13" s="116">
        <v>0</v>
      </c>
      <c r="Q13" s="116">
        <v>0</v>
      </c>
      <c r="R13" s="115">
        <v>0</v>
      </c>
      <c r="S13" s="114">
        <f t="shared" si="1"/>
        <v>4</v>
      </c>
      <c r="T13" s="114">
        <f t="shared" si="1"/>
        <v>1</v>
      </c>
      <c r="U13" s="115">
        <f>T13/S13</f>
        <v>0.25</v>
      </c>
      <c r="V13" s="114">
        <f t="shared" si="3"/>
        <v>2</v>
      </c>
      <c r="W13" s="116">
        <v>-7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1</v>
      </c>
      <c r="AE13" s="116">
        <v>0</v>
      </c>
      <c r="AF13" s="116">
        <v>15</v>
      </c>
      <c r="AG13" s="117">
        <f>V13</f>
        <v>2</v>
      </c>
      <c r="AH13" s="114">
        <f t="shared" si="0"/>
        <v>-7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22" t="s">
        <v>102</v>
      </c>
      <c r="H14" s="114"/>
      <c r="I14" s="115"/>
      <c r="J14" s="114"/>
      <c r="K14" s="114"/>
      <c r="L14" s="115"/>
      <c r="M14" s="116"/>
      <c r="N14" s="116"/>
      <c r="O14" s="115"/>
      <c r="P14" s="116"/>
      <c r="Q14" s="116"/>
      <c r="R14" s="115"/>
      <c r="S14" s="114"/>
      <c r="T14" s="114"/>
      <c r="U14" s="115"/>
      <c r="V14" s="114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4"/>
      <c r="AH14" s="66">
        <f t="shared" si="0"/>
        <v>0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>
        <v>2</v>
      </c>
      <c r="H15" s="114">
        <v>1</v>
      </c>
      <c r="I15" s="115">
        <f>H15/G15</f>
        <v>0.5</v>
      </c>
      <c r="J15" s="114">
        <v>1</v>
      </c>
      <c r="K15" s="114">
        <v>0</v>
      </c>
      <c r="L15" s="115">
        <f>K15/J15</f>
        <v>0</v>
      </c>
      <c r="M15" s="116">
        <v>0</v>
      </c>
      <c r="N15" s="116">
        <v>0</v>
      </c>
      <c r="O15" s="115">
        <v>0</v>
      </c>
      <c r="P15" s="116">
        <v>0</v>
      </c>
      <c r="Q15" s="116">
        <v>0</v>
      </c>
      <c r="R15" s="115">
        <v>0</v>
      </c>
      <c r="S15" s="114">
        <f>G15+J15+M15+P15</f>
        <v>3</v>
      </c>
      <c r="T15" s="114">
        <f>H15+K15+N15+Q15</f>
        <v>1</v>
      </c>
      <c r="U15" s="115">
        <f>T15/S15</f>
        <v>0.3333333333333333</v>
      </c>
      <c r="V15" s="114">
        <f>H15*2+K15*2+N15*3+Q15*1</f>
        <v>2</v>
      </c>
      <c r="W15" s="129">
        <v>-8</v>
      </c>
      <c r="X15" s="116">
        <v>0</v>
      </c>
      <c r="Y15" s="116">
        <v>0</v>
      </c>
      <c r="Z15" s="116">
        <v>0</v>
      </c>
      <c r="AA15" s="129">
        <v>-7</v>
      </c>
      <c r="AB15" s="116">
        <v>0</v>
      </c>
      <c r="AC15" s="116">
        <v>0</v>
      </c>
      <c r="AD15" s="116">
        <v>0</v>
      </c>
      <c r="AE15" s="116">
        <v>0</v>
      </c>
      <c r="AF15" s="116">
        <v>15</v>
      </c>
      <c r="AG15" s="117">
        <f>V15</f>
        <v>2</v>
      </c>
      <c r="AH15" s="132">
        <f t="shared" si="0"/>
        <v>-15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>
        <v>2</v>
      </c>
      <c r="H16" s="114">
        <v>0</v>
      </c>
      <c r="I16" s="115">
        <f>H16/G16</f>
        <v>0</v>
      </c>
      <c r="J16" s="114">
        <v>2</v>
      </c>
      <c r="K16" s="114">
        <v>0</v>
      </c>
      <c r="L16" s="115">
        <f>K16/J16</f>
        <v>0</v>
      </c>
      <c r="M16" s="116">
        <v>3</v>
      </c>
      <c r="N16" s="116">
        <v>0</v>
      </c>
      <c r="O16" s="115">
        <f>N16/M16</f>
        <v>0</v>
      </c>
      <c r="P16" s="116">
        <v>0</v>
      </c>
      <c r="Q16" s="116">
        <v>0</v>
      </c>
      <c r="R16" s="115">
        <v>0</v>
      </c>
      <c r="S16" s="114">
        <f>G16+J16+M16+P16</f>
        <v>7</v>
      </c>
      <c r="T16" s="114">
        <f>H16+K16+N16+Q16</f>
        <v>0</v>
      </c>
      <c r="U16" s="115">
        <f>T16/S16</f>
        <v>0</v>
      </c>
      <c r="V16" s="114">
        <f>H16*2+K16*2+N16*3+Q16*1</f>
        <v>0</v>
      </c>
      <c r="W16" s="116">
        <v>-9</v>
      </c>
      <c r="X16" s="116">
        <v>1</v>
      </c>
      <c r="Y16" s="116">
        <v>0</v>
      </c>
      <c r="Z16" s="116">
        <v>0</v>
      </c>
      <c r="AA16" s="116">
        <v>-1</v>
      </c>
      <c r="AB16" s="116">
        <v>0</v>
      </c>
      <c r="AC16" s="116">
        <v>0</v>
      </c>
      <c r="AD16" s="116">
        <v>0</v>
      </c>
      <c r="AE16" s="116">
        <v>0</v>
      </c>
      <c r="AF16" s="116">
        <v>15</v>
      </c>
      <c r="AG16" s="117">
        <f>V16</f>
        <v>0</v>
      </c>
      <c r="AH16" s="132">
        <f t="shared" si="0"/>
        <v>-16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13" t="s">
        <v>111</v>
      </c>
      <c r="H17" s="114"/>
      <c r="I17" s="115"/>
      <c r="J17" s="114"/>
      <c r="K17" s="114"/>
      <c r="L17" s="115"/>
      <c r="M17" s="116"/>
      <c r="N17" s="116"/>
      <c r="O17" s="115"/>
      <c r="P17" s="116"/>
      <c r="Q17" s="116"/>
      <c r="R17" s="115"/>
      <c r="S17" s="114"/>
      <c r="T17" s="114"/>
      <c r="U17" s="115"/>
      <c r="V17" s="114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4"/>
      <c r="AH17" s="66">
        <f t="shared" si="0"/>
        <v>0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13" t="s">
        <v>111</v>
      </c>
      <c r="H18" s="114"/>
      <c r="I18" s="115"/>
      <c r="J18" s="114"/>
      <c r="K18" s="114"/>
      <c r="L18" s="115"/>
      <c r="M18" s="116"/>
      <c r="N18" s="116"/>
      <c r="O18" s="115"/>
      <c r="P18" s="116"/>
      <c r="Q18" s="116"/>
      <c r="R18" s="115"/>
      <c r="S18" s="114"/>
      <c r="T18" s="114"/>
      <c r="U18" s="115"/>
      <c r="V18" s="114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4"/>
      <c r="AH18" s="66">
        <f t="shared" si="0"/>
        <v>0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13">
        <v>1</v>
      </c>
      <c r="H19" s="114">
        <v>0</v>
      </c>
      <c r="I19" s="115">
        <v>1</v>
      </c>
      <c r="J19" s="114">
        <v>3</v>
      </c>
      <c r="K19" s="114">
        <v>0</v>
      </c>
      <c r="L19" s="115">
        <f>K19/J19</f>
        <v>0</v>
      </c>
      <c r="M19" s="116">
        <v>0</v>
      </c>
      <c r="N19" s="116">
        <v>0</v>
      </c>
      <c r="O19" s="115">
        <v>0</v>
      </c>
      <c r="P19" s="116">
        <v>0</v>
      </c>
      <c r="Q19" s="116">
        <v>0</v>
      </c>
      <c r="R19" s="115">
        <v>2</v>
      </c>
      <c r="S19" s="114">
        <f>G19+J19+M19+P19</f>
        <v>4</v>
      </c>
      <c r="T19" s="114">
        <f>H19+K19+N19+Q19</f>
        <v>0</v>
      </c>
      <c r="U19" s="115">
        <f>T19/S19</f>
        <v>0</v>
      </c>
      <c r="V19" s="114">
        <f>H19*2+K19*2+N19*3+Q19*1</f>
        <v>0</v>
      </c>
      <c r="W19" s="116">
        <v>-7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1</v>
      </c>
      <c r="AE19" s="116">
        <v>0</v>
      </c>
      <c r="AF19" s="116">
        <v>18</v>
      </c>
      <c r="AG19" s="117">
        <f>V19</f>
        <v>0</v>
      </c>
      <c r="AH19" s="132">
        <f>(T19-S19)+SUM(V19:AE19)</f>
        <v>-10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13">
        <v>0</v>
      </c>
      <c r="H20" s="114">
        <v>0</v>
      </c>
      <c r="I20" s="115">
        <v>1</v>
      </c>
      <c r="J20" s="114">
        <v>0</v>
      </c>
      <c r="K20" s="114">
        <v>0</v>
      </c>
      <c r="L20" s="115">
        <v>0</v>
      </c>
      <c r="M20" s="116">
        <v>0</v>
      </c>
      <c r="N20" s="116">
        <v>0</v>
      </c>
      <c r="O20" s="115">
        <v>0</v>
      </c>
      <c r="P20" s="116">
        <v>0</v>
      </c>
      <c r="Q20" s="116">
        <v>0</v>
      </c>
      <c r="R20" s="115">
        <v>2</v>
      </c>
      <c r="S20" s="114">
        <f>G20+J20+M20+P20</f>
        <v>0</v>
      </c>
      <c r="T20" s="114">
        <f>H20+K20+N20+Q20</f>
        <v>0</v>
      </c>
      <c r="U20" s="115">
        <v>0</v>
      </c>
      <c r="V20" s="114">
        <f>H20*2+K20*2+N20*3+Q20*1</f>
        <v>0</v>
      </c>
      <c r="W20" s="116">
        <v>-5</v>
      </c>
      <c r="X20" s="116">
        <v>1</v>
      </c>
      <c r="Y20" s="116">
        <v>0</v>
      </c>
      <c r="Z20" s="116">
        <v>0</v>
      </c>
      <c r="AA20" s="116">
        <v>-2</v>
      </c>
      <c r="AB20" s="116">
        <v>0</v>
      </c>
      <c r="AC20" s="116">
        <v>0</v>
      </c>
      <c r="AD20" s="116">
        <v>1</v>
      </c>
      <c r="AE20" s="116">
        <v>0</v>
      </c>
      <c r="AF20" s="116">
        <v>18</v>
      </c>
      <c r="AG20" s="117">
        <f>V20</f>
        <v>0</v>
      </c>
      <c r="AH20" s="114">
        <f>(T20-S20)+SUM(V20:AE20)</f>
        <v>-5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13">
        <v>3</v>
      </c>
      <c r="H21" s="114">
        <v>1</v>
      </c>
      <c r="I21" s="115">
        <f>H21/G21</f>
        <v>0.3333333333333333</v>
      </c>
      <c r="J21" s="114">
        <v>1</v>
      </c>
      <c r="K21" s="114">
        <v>0</v>
      </c>
      <c r="L21" s="115">
        <v>0</v>
      </c>
      <c r="M21" s="116">
        <v>0</v>
      </c>
      <c r="N21" s="116">
        <v>0</v>
      </c>
      <c r="O21" s="115">
        <v>0</v>
      </c>
      <c r="P21" s="116">
        <v>0</v>
      </c>
      <c r="Q21" s="116">
        <v>0</v>
      </c>
      <c r="R21" s="115">
        <v>2</v>
      </c>
      <c r="S21" s="114">
        <f>G21+J21+M21+P21</f>
        <v>4</v>
      </c>
      <c r="T21" s="114">
        <f>H21+K21+N21+Q21</f>
        <v>1</v>
      </c>
      <c r="U21" s="115">
        <f>T21/S21</f>
        <v>0.25</v>
      </c>
      <c r="V21" s="114">
        <f>H21*2+K21*2+N21*3+Q21*1</f>
        <v>2</v>
      </c>
      <c r="W21" s="116">
        <v>-2</v>
      </c>
      <c r="X21" s="116">
        <v>0</v>
      </c>
      <c r="Y21" s="116">
        <v>1</v>
      </c>
      <c r="Z21" s="116">
        <v>0</v>
      </c>
      <c r="AA21" s="116">
        <v>-1</v>
      </c>
      <c r="AB21" s="116">
        <v>0</v>
      </c>
      <c r="AC21" s="116">
        <v>1</v>
      </c>
      <c r="AD21" s="116">
        <v>0</v>
      </c>
      <c r="AE21" s="116">
        <v>0</v>
      </c>
      <c r="AF21" s="116">
        <v>16</v>
      </c>
      <c r="AG21" s="117">
        <f>V21</f>
        <v>2</v>
      </c>
      <c r="AH21" s="114">
        <f>(T21-S21)+SUM(V21:AE21)</f>
        <v>-2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113">
        <v>2</v>
      </c>
      <c r="H22" s="114">
        <v>1</v>
      </c>
      <c r="I22" s="115">
        <f>H22/G22</f>
        <v>0.5</v>
      </c>
      <c r="J22" s="114">
        <v>0</v>
      </c>
      <c r="K22" s="114">
        <v>0</v>
      </c>
      <c r="L22" s="115">
        <v>0</v>
      </c>
      <c r="M22" s="116">
        <v>0</v>
      </c>
      <c r="N22" s="116">
        <v>0</v>
      </c>
      <c r="O22" s="115">
        <v>0</v>
      </c>
      <c r="P22" s="116">
        <v>0</v>
      </c>
      <c r="Q22" s="116">
        <v>0</v>
      </c>
      <c r="R22" s="115">
        <v>0</v>
      </c>
      <c r="S22" s="114">
        <f>G22+J22+M22+P22</f>
        <v>2</v>
      </c>
      <c r="T22" s="114">
        <f>H22+K22+N22+Q22</f>
        <v>1</v>
      </c>
      <c r="U22" s="115">
        <f>T22/S22</f>
        <v>0.5</v>
      </c>
      <c r="V22" s="114">
        <f>H22*2+K22*2+N22*3+Q22*1</f>
        <v>2</v>
      </c>
      <c r="W22" s="116">
        <v>-4</v>
      </c>
      <c r="X22" s="116">
        <v>1</v>
      </c>
      <c r="Y22" s="116">
        <v>0</v>
      </c>
      <c r="Z22" s="116">
        <v>3</v>
      </c>
      <c r="AA22" s="116">
        <v>0</v>
      </c>
      <c r="AB22" s="116">
        <v>0</v>
      </c>
      <c r="AC22" s="116">
        <v>1</v>
      </c>
      <c r="AD22" s="116">
        <v>0</v>
      </c>
      <c r="AE22" s="116">
        <v>0</v>
      </c>
      <c r="AF22" s="116">
        <v>16</v>
      </c>
      <c r="AG22" s="117">
        <f>V22</f>
        <v>2</v>
      </c>
      <c r="AH22" s="114">
        <f>(T22-S22)+SUM(V22:AE22)</f>
        <v>2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0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0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0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0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0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0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0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0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0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0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30</v>
      </c>
      <c r="H33" s="55">
        <f>SUM(H3:H32)</f>
        <v>11</v>
      </c>
      <c r="I33" s="56">
        <f>H33/G33</f>
        <v>0.36666666666666664</v>
      </c>
      <c r="J33" s="55">
        <f>SUM(J3:J32)</f>
        <v>11</v>
      </c>
      <c r="K33" s="55">
        <f>SUM(K3:K32)</f>
        <v>1</v>
      </c>
      <c r="L33" s="56">
        <f>K33/J33</f>
        <v>0.09090909090909091</v>
      </c>
      <c r="M33" s="55">
        <f>SUM(M3:M32)</f>
        <v>5</v>
      </c>
      <c r="N33" s="55">
        <f>SUM(N3:N32)</f>
        <v>2</v>
      </c>
      <c r="O33" s="56">
        <f>N33/M33</f>
        <v>0.4</v>
      </c>
      <c r="P33" s="55">
        <f>SUM(P3:P32)</f>
        <v>4</v>
      </c>
      <c r="Q33" s="55">
        <f>SUM(Q3:Q32)</f>
        <v>0</v>
      </c>
      <c r="R33" s="56">
        <v>0</v>
      </c>
      <c r="S33" s="55">
        <f>SUM(S3:S32)</f>
        <v>50</v>
      </c>
      <c r="T33" s="55">
        <f>SUM(T3:T32)</f>
        <v>14</v>
      </c>
      <c r="U33" s="56">
        <f>T33/S33</f>
        <v>0.28</v>
      </c>
      <c r="V33" s="55">
        <f aca="true" t="shared" si="5" ref="V33:AG33">SUM(V3:V32)</f>
        <v>30</v>
      </c>
      <c r="W33" s="55">
        <f t="shared" si="5"/>
        <v>-63</v>
      </c>
      <c r="X33" s="55">
        <f t="shared" si="5"/>
        <v>7</v>
      </c>
      <c r="Y33" s="55">
        <f t="shared" si="5"/>
        <v>2</v>
      </c>
      <c r="Z33" s="55">
        <f t="shared" si="5"/>
        <v>11</v>
      </c>
      <c r="AA33" s="55">
        <f t="shared" si="5"/>
        <v>-20</v>
      </c>
      <c r="AB33" s="55">
        <f t="shared" si="5"/>
        <v>-2</v>
      </c>
      <c r="AC33" s="55">
        <f t="shared" si="5"/>
        <v>4</v>
      </c>
      <c r="AD33" s="55">
        <f t="shared" si="5"/>
        <v>8</v>
      </c>
      <c r="AE33" s="55">
        <f t="shared" si="5"/>
        <v>0</v>
      </c>
      <c r="AF33" s="55">
        <f t="shared" si="5"/>
        <v>273</v>
      </c>
      <c r="AG33" s="55">
        <f t="shared" si="5"/>
        <v>30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22</v>
      </c>
      <c r="I34" s="55"/>
      <c r="J34" s="55"/>
      <c r="K34" s="83">
        <f>K33*2</f>
        <v>2</v>
      </c>
      <c r="L34" s="55"/>
      <c r="M34" s="55"/>
      <c r="N34" s="83">
        <f>N33*3</f>
        <v>6</v>
      </c>
      <c r="O34" s="55"/>
      <c r="P34" s="55"/>
      <c r="Q34" s="83">
        <f>Q33*1</f>
        <v>0</v>
      </c>
      <c r="R34" s="55"/>
      <c r="S34" s="55"/>
      <c r="T34" s="55"/>
      <c r="U34" s="55"/>
      <c r="V34" s="83">
        <f>H34+K34+N34+Q34</f>
        <v>30</v>
      </c>
      <c r="W34" s="79"/>
      <c r="X34" s="169">
        <f>X33+Y33</f>
        <v>9</v>
      </c>
      <c r="Y34" s="170"/>
      <c r="Z34" s="171">
        <f>Z33+AA33</f>
        <v>-9</v>
      </c>
      <c r="AA34" s="172"/>
      <c r="AB34" s="81"/>
      <c r="AC34" s="81"/>
      <c r="AD34" s="79"/>
      <c r="AE34" s="79"/>
      <c r="AF34" s="79"/>
      <c r="AG34" s="83">
        <f>S34+V34+Y34+AB34</f>
        <v>30</v>
      </c>
      <c r="AH34" s="55">
        <f>SUM(AH3:AH32)</f>
        <v>-59</v>
      </c>
      <c r="AI34" s="84"/>
      <c r="AJ34" s="84"/>
    </row>
  </sheetData>
  <sheetProtection/>
  <mergeCells count="10">
    <mergeCell ref="AH1:AH2"/>
    <mergeCell ref="X34:Y34"/>
    <mergeCell ref="Z34:AA34"/>
    <mergeCell ref="C1:C2"/>
    <mergeCell ref="D1:F2"/>
    <mergeCell ref="Z1:Z2"/>
    <mergeCell ref="AA1:AA2"/>
    <mergeCell ref="AB1:AB2"/>
    <mergeCell ref="AC1:AC2"/>
    <mergeCell ref="AE1:AE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&amp;CTechnický zápis sezóny 2019/2020 - Zuzana Tylečková</oddHeader>
    <oddFooter>&amp;LVypracoval: Antonín Zezula, 774 104 520, 739 519 689, antonin.zezula@seznam.cz, &amp;D,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4"/>
  <sheetViews>
    <sheetView zoomScaleSheetLayoutView="100" zoomScalePageLayoutView="0" workbookViewId="0" topLeftCell="A1">
      <pane xSplit="3" ySplit="2" topLeftCell="D3" activePane="bottomRight" state="frozen"/>
      <selection pane="topLeft" activeCell="N43" sqref="N43"/>
      <selection pane="topRight" activeCell="N43" sqref="N43"/>
      <selection pane="bottomLeft" activeCell="N43" sqref="N43"/>
      <selection pane="bottomRight"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5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3">
        <v>15</v>
      </c>
      <c r="H3" s="114">
        <v>6</v>
      </c>
      <c r="I3" s="115">
        <f aca="true" t="shared" si="0" ref="I3:I14">H3/G3</f>
        <v>0.4</v>
      </c>
      <c r="J3" s="114">
        <v>4</v>
      </c>
      <c r="K3" s="114">
        <v>2</v>
      </c>
      <c r="L3" s="115">
        <f>K3/J3</f>
        <v>0.5</v>
      </c>
      <c r="M3" s="116">
        <v>0</v>
      </c>
      <c r="N3" s="116">
        <v>0</v>
      </c>
      <c r="O3" s="115">
        <v>0</v>
      </c>
      <c r="P3" s="116">
        <v>0</v>
      </c>
      <c r="Q3" s="116">
        <v>0</v>
      </c>
      <c r="R3" s="115">
        <v>0</v>
      </c>
      <c r="S3" s="114">
        <f aca="true" t="shared" si="1" ref="S3:T13">G3+J3+M3+P3</f>
        <v>19</v>
      </c>
      <c r="T3" s="114">
        <f t="shared" si="1"/>
        <v>8</v>
      </c>
      <c r="U3" s="115">
        <f aca="true" t="shared" si="2" ref="U3:U14">T3/S3</f>
        <v>0.42105263157894735</v>
      </c>
      <c r="V3" s="128">
        <f aca="true" t="shared" si="3" ref="V3:V14">H3*2+K3*2+N3*3+Q3*1</f>
        <v>16</v>
      </c>
      <c r="W3" s="121">
        <v>-10</v>
      </c>
      <c r="X3" s="123">
        <v>9</v>
      </c>
      <c r="Y3" s="123">
        <v>7</v>
      </c>
      <c r="Z3" s="123">
        <v>7</v>
      </c>
      <c r="AA3" s="116">
        <v>-3</v>
      </c>
      <c r="AB3" s="116">
        <v>0</v>
      </c>
      <c r="AC3" s="116">
        <v>1</v>
      </c>
      <c r="AD3" s="116">
        <v>1</v>
      </c>
      <c r="AE3" s="116">
        <v>3</v>
      </c>
      <c r="AF3" s="116">
        <v>26</v>
      </c>
      <c r="AG3" s="117">
        <f>V3</f>
        <v>16</v>
      </c>
      <c r="AH3" s="128">
        <f>(T3-S3)+SUM(V3:AE3)</f>
        <v>20</v>
      </c>
      <c r="AI3" s="130" t="s">
        <v>84</v>
      </c>
    </row>
    <row r="4" spans="1:35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24">
        <v>10</v>
      </c>
      <c r="H4" s="125">
        <v>8</v>
      </c>
      <c r="I4" s="126">
        <f t="shared" si="0"/>
        <v>0.8</v>
      </c>
      <c r="J4" s="125">
        <v>10</v>
      </c>
      <c r="K4" s="125">
        <v>6</v>
      </c>
      <c r="L4" s="126">
        <f>K4/J4</f>
        <v>0.6</v>
      </c>
      <c r="M4" s="116">
        <v>0</v>
      </c>
      <c r="N4" s="116">
        <v>0</v>
      </c>
      <c r="O4" s="115">
        <v>0</v>
      </c>
      <c r="P4" s="127">
        <v>5</v>
      </c>
      <c r="Q4" s="127">
        <v>2</v>
      </c>
      <c r="R4" s="126">
        <f>Q4/P4</f>
        <v>0.4</v>
      </c>
      <c r="S4" s="125">
        <f t="shared" si="1"/>
        <v>25</v>
      </c>
      <c r="T4" s="125">
        <f t="shared" si="1"/>
        <v>16</v>
      </c>
      <c r="U4" s="126">
        <f t="shared" si="2"/>
        <v>0.64</v>
      </c>
      <c r="V4" s="125">
        <f t="shared" si="3"/>
        <v>30</v>
      </c>
      <c r="W4" s="121">
        <v>-14</v>
      </c>
      <c r="X4" s="127">
        <v>11</v>
      </c>
      <c r="Y4" s="127">
        <v>5</v>
      </c>
      <c r="Z4" s="127">
        <v>4</v>
      </c>
      <c r="AA4" s="116">
        <v>-3</v>
      </c>
      <c r="AB4" s="116">
        <v>-1</v>
      </c>
      <c r="AC4" s="116">
        <v>1</v>
      </c>
      <c r="AD4" s="116">
        <v>0</v>
      </c>
      <c r="AE4" s="127">
        <v>11</v>
      </c>
      <c r="AF4" s="116">
        <v>26</v>
      </c>
      <c r="AG4" s="117">
        <f>V4</f>
        <v>30</v>
      </c>
      <c r="AH4" s="125">
        <f>(T4-S4)+SUM(V4:AE4)</f>
        <v>35</v>
      </c>
      <c r="AI4" s="130" t="s">
        <v>84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14</v>
      </c>
      <c r="H5" s="114">
        <v>6</v>
      </c>
      <c r="I5" s="115">
        <f t="shared" si="0"/>
        <v>0.42857142857142855</v>
      </c>
      <c r="J5" s="114">
        <v>6</v>
      </c>
      <c r="K5" s="114">
        <v>2</v>
      </c>
      <c r="L5" s="115">
        <f>K5/J5</f>
        <v>0.3333333333333333</v>
      </c>
      <c r="M5" s="116">
        <v>0</v>
      </c>
      <c r="N5" s="116">
        <v>0</v>
      </c>
      <c r="O5" s="115">
        <v>0</v>
      </c>
      <c r="P5" s="116">
        <v>2</v>
      </c>
      <c r="Q5" s="116">
        <v>2</v>
      </c>
      <c r="R5" s="115">
        <f>Q5/P5</f>
        <v>1</v>
      </c>
      <c r="S5" s="114">
        <f t="shared" si="1"/>
        <v>22</v>
      </c>
      <c r="T5" s="114">
        <f t="shared" si="1"/>
        <v>10</v>
      </c>
      <c r="U5" s="115">
        <f t="shared" si="2"/>
        <v>0.45454545454545453</v>
      </c>
      <c r="V5" s="128">
        <f t="shared" si="3"/>
        <v>18</v>
      </c>
      <c r="W5" s="129">
        <v>-25</v>
      </c>
      <c r="X5" s="116">
        <v>7</v>
      </c>
      <c r="Y5" s="116">
        <v>7</v>
      </c>
      <c r="Z5" s="116">
        <v>4</v>
      </c>
      <c r="AA5" s="116">
        <v>-1</v>
      </c>
      <c r="AB5" s="116">
        <v>-3</v>
      </c>
      <c r="AC5" s="116">
        <v>4</v>
      </c>
      <c r="AD5" s="116">
        <v>0</v>
      </c>
      <c r="AE5" s="116">
        <v>1</v>
      </c>
      <c r="AF5" s="116">
        <v>19</v>
      </c>
      <c r="AG5" s="117">
        <f>V5</f>
        <v>18</v>
      </c>
      <c r="AH5" s="114">
        <f>(T5-S5)+SUM(V5:AE5)</f>
        <v>0</v>
      </c>
    </row>
    <row r="6" spans="1:35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15</v>
      </c>
      <c r="H6" s="114">
        <v>9</v>
      </c>
      <c r="I6" s="115">
        <f t="shared" si="0"/>
        <v>0.6</v>
      </c>
      <c r="J6" s="114">
        <v>0</v>
      </c>
      <c r="K6" s="114">
        <v>0</v>
      </c>
      <c r="L6" s="115">
        <v>0</v>
      </c>
      <c r="M6" s="116">
        <v>0</v>
      </c>
      <c r="N6" s="116">
        <v>0</v>
      </c>
      <c r="O6" s="115">
        <v>0</v>
      </c>
      <c r="P6" s="116">
        <v>2</v>
      </c>
      <c r="Q6" s="116">
        <v>1</v>
      </c>
      <c r="R6" s="115">
        <f>Q6/P6</f>
        <v>0.5</v>
      </c>
      <c r="S6" s="114">
        <f t="shared" si="1"/>
        <v>17</v>
      </c>
      <c r="T6" s="114">
        <f t="shared" si="1"/>
        <v>10</v>
      </c>
      <c r="U6" s="115">
        <f t="shared" si="2"/>
        <v>0.5882352941176471</v>
      </c>
      <c r="V6" s="128">
        <f t="shared" si="3"/>
        <v>19</v>
      </c>
      <c r="W6" s="116">
        <v>-10</v>
      </c>
      <c r="X6" s="116">
        <v>1</v>
      </c>
      <c r="Y6" s="116">
        <v>6</v>
      </c>
      <c r="Z6" s="116">
        <v>0</v>
      </c>
      <c r="AA6" s="116">
        <v>-4</v>
      </c>
      <c r="AB6" s="116">
        <v>-3</v>
      </c>
      <c r="AC6" s="116">
        <v>0</v>
      </c>
      <c r="AD6" s="116">
        <v>0</v>
      </c>
      <c r="AE6" s="116">
        <v>1</v>
      </c>
      <c r="AF6" s="116">
        <v>19</v>
      </c>
      <c r="AG6" s="117">
        <f>V6</f>
        <v>19</v>
      </c>
      <c r="AH6" s="114">
        <f>(T6-S6)+SUM(V6:AE6)</f>
        <v>3</v>
      </c>
      <c r="AI6" s="130" t="s">
        <v>84</v>
      </c>
    </row>
    <row r="7" spans="1:35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41">
        <v>20</v>
      </c>
      <c r="H7" s="128">
        <v>16</v>
      </c>
      <c r="I7" s="133">
        <f t="shared" si="0"/>
        <v>0.8</v>
      </c>
      <c r="J7" s="114">
        <v>5</v>
      </c>
      <c r="K7" s="114">
        <v>2</v>
      </c>
      <c r="L7" s="115">
        <f aca="true" t="shared" si="4" ref="L7:L12">K7/J7</f>
        <v>0.4</v>
      </c>
      <c r="M7" s="116">
        <v>1</v>
      </c>
      <c r="N7" s="116">
        <v>0</v>
      </c>
      <c r="O7" s="115">
        <v>0</v>
      </c>
      <c r="P7" s="116">
        <v>0</v>
      </c>
      <c r="Q7" s="116">
        <v>0</v>
      </c>
      <c r="R7" s="115">
        <v>0</v>
      </c>
      <c r="S7" s="128">
        <f t="shared" si="1"/>
        <v>26</v>
      </c>
      <c r="T7" s="128">
        <f t="shared" si="1"/>
        <v>18</v>
      </c>
      <c r="U7" s="133">
        <f t="shared" si="2"/>
        <v>0.6923076923076923</v>
      </c>
      <c r="V7" s="128">
        <f t="shared" si="3"/>
        <v>36</v>
      </c>
      <c r="W7" s="123">
        <v>-4</v>
      </c>
      <c r="X7" s="123">
        <v>10</v>
      </c>
      <c r="Y7" s="123">
        <v>5</v>
      </c>
      <c r="Z7" s="116">
        <v>1</v>
      </c>
      <c r="AA7" s="116">
        <v>-1</v>
      </c>
      <c r="AB7" s="116">
        <v>0</v>
      </c>
      <c r="AC7" s="116">
        <v>0</v>
      </c>
      <c r="AD7" s="116">
        <v>1</v>
      </c>
      <c r="AE7" s="116">
        <v>1</v>
      </c>
      <c r="AF7" s="116">
        <v>29</v>
      </c>
      <c r="AG7" s="142">
        <f aca="true" t="shared" si="5" ref="AG7:AG12">V7</f>
        <v>36</v>
      </c>
      <c r="AH7" s="128">
        <f aca="true" t="shared" si="6" ref="AH7:AH14">(T7-S7)+SUM(V7:AE7)</f>
        <v>41</v>
      </c>
      <c r="AI7" s="147" t="s">
        <v>84</v>
      </c>
    </row>
    <row r="8" spans="1:35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41">
        <v>13</v>
      </c>
      <c r="H8" s="128">
        <v>11</v>
      </c>
      <c r="I8" s="133">
        <f t="shared" si="0"/>
        <v>0.8461538461538461</v>
      </c>
      <c r="J8" s="128">
        <v>7</v>
      </c>
      <c r="K8" s="128">
        <v>4</v>
      </c>
      <c r="L8" s="133">
        <f t="shared" si="4"/>
        <v>0.5714285714285714</v>
      </c>
      <c r="M8" s="116">
        <v>1</v>
      </c>
      <c r="N8" s="116">
        <v>0</v>
      </c>
      <c r="O8" s="115">
        <v>0</v>
      </c>
      <c r="P8" s="123">
        <v>2</v>
      </c>
      <c r="Q8" s="123">
        <v>2</v>
      </c>
      <c r="R8" s="133">
        <f aca="true" t="shared" si="7" ref="R8:R14">Q8/P8</f>
        <v>1</v>
      </c>
      <c r="S8" s="128">
        <f t="shared" si="1"/>
        <v>23</v>
      </c>
      <c r="T8" s="128">
        <f t="shared" si="1"/>
        <v>17</v>
      </c>
      <c r="U8" s="133">
        <f t="shared" si="2"/>
        <v>0.7391304347826086</v>
      </c>
      <c r="V8" s="128">
        <f t="shared" si="3"/>
        <v>32</v>
      </c>
      <c r="W8" s="116">
        <v>-9</v>
      </c>
      <c r="X8" s="116">
        <v>3</v>
      </c>
      <c r="Y8" s="123">
        <v>6</v>
      </c>
      <c r="Z8" s="116">
        <v>1</v>
      </c>
      <c r="AA8" s="116">
        <v>-4</v>
      </c>
      <c r="AB8" s="116">
        <v>0</v>
      </c>
      <c r="AC8" s="116">
        <v>1</v>
      </c>
      <c r="AD8" s="116">
        <v>2</v>
      </c>
      <c r="AE8" s="116">
        <v>0</v>
      </c>
      <c r="AF8" s="116">
        <v>29</v>
      </c>
      <c r="AG8" s="117">
        <f t="shared" si="5"/>
        <v>32</v>
      </c>
      <c r="AH8" s="114">
        <f t="shared" si="6"/>
        <v>26</v>
      </c>
      <c r="AI8" s="147" t="s">
        <v>84</v>
      </c>
    </row>
    <row r="9" spans="1:36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13">
        <v>12</v>
      </c>
      <c r="H9" s="114">
        <v>5</v>
      </c>
      <c r="I9" s="115">
        <f t="shared" si="0"/>
        <v>0.4166666666666667</v>
      </c>
      <c r="J9" s="114">
        <v>3</v>
      </c>
      <c r="K9" s="114">
        <v>2</v>
      </c>
      <c r="L9" s="115">
        <f t="shared" si="4"/>
        <v>0.6666666666666666</v>
      </c>
      <c r="M9" s="116">
        <v>0</v>
      </c>
      <c r="N9" s="116">
        <v>0</v>
      </c>
      <c r="O9" s="115">
        <v>0</v>
      </c>
      <c r="P9" s="116">
        <v>2</v>
      </c>
      <c r="Q9" s="116">
        <v>1</v>
      </c>
      <c r="R9" s="115">
        <f t="shared" si="7"/>
        <v>0.5</v>
      </c>
      <c r="S9" s="114">
        <f t="shared" si="1"/>
        <v>17</v>
      </c>
      <c r="T9" s="114">
        <f t="shared" si="1"/>
        <v>8</v>
      </c>
      <c r="U9" s="115">
        <f t="shared" si="2"/>
        <v>0.47058823529411764</v>
      </c>
      <c r="V9" s="128">
        <f t="shared" si="3"/>
        <v>15</v>
      </c>
      <c r="W9" s="116">
        <v>-9</v>
      </c>
      <c r="X9" s="123">
        <v>11</v>
      </c>
      <c r="Y9" s="123">
        <v>7</v>
      </c>
      <c r="Z9" s="123">
        <v>4</v>
      </c>
      <c r="AA9" s="116">
        <v>-2</v>
      </c>
      <c r="AB9" s="116">
        <v>-2</v>
      </c>
      <c r="AC9" s="116">
        <v>1</v>
      </c>
      <c r="AD9" s="116">
        <v>5</v>
      </c>
      <c r="AE9" s="116">
        <v>3</v>
      </c>
      <c r="AF9" s="116">
        <v>32</v>
      </c>
      <c r="AG9" s="117">
        <f t="shared" si="5"/>
        <v>15</v>
      </c>
      <c r="AH9" s="128">
        <f t="shared" si="6"/>
        <v>24</v>
      </c>
      <c r="AI9" s="147" t="s">
        <v>101</v>
      </c>
      <c r="AJ9" s="148"/>
    </row>
    <row r="10" spans="1:36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>
        <v>20</v>
      </c>
      <c r="H10" s="114">
        <v>8</v>
      </c>
      <c r="I10" s="115">
        <f t="shared" si="0"/>
        <v>0.4</v>
      </c>
      <c r="J10" s="114">
        <v>4</v>
      </c>
      <c r="K10" s="114">
        <v>1</v>
      </c>
      <c r="L10" s="115">
        <f t="shared" si="4"/>
        <v>0.25</v>
      </c>
      <c r="M10" s="116">
        <v>0</v>
      </c>
      <c r="N10" s="116">
        <v>0</v>
      </c>
      <c r="O10" s="115">
        <v>0</v>
      </c>
      <c r="P10" s="116">
        <v>4</v>
      </c>
      <c r="Q10" s="116">
        <v>4</v>
      </c>
      <c r="R10" s="115">
        <f t="shared" si="7"/>
        <v>1</v>
      </c>
      <c r="S10" s="114">
        <f t="shared" si="1"/>
        <v>28</v>
      </c>
      <c r="T10" s="114">
        <f t="shared" si="1"/>
        <v>13</v>
      </c>
      <c r="U10" s="115">
        <f t="shared" si="2"/>
        <v>0.4642857142857143</v>
      </c>
      <c r="V10" s="114">
        <f t="shared" si="3"/>
        <v>22</v>
      </c>
      <c r="W10" s="116">
        <v>-9</v>
      </c>
      <c r="X10" s="116">
        <v>11</v>
      </c>
      <c r="Y10" s="116">
        <v>7</v>
      </c>
      <c r="Z10" s="116">
        <v>4</v>
      </c>
      <c r="AA10" s="116">
        <v>-2</v>
      </c>
      <c r="AB10" s="116">
        <v>-2</v>
      </c>
      <c r="AC10" s="116">
        <v>1</v>
      </c>
      <c r="AD10" s="116">
        <v>5</v>
      </c>
      <c r="AE10" s="116">
        <v>3</v>
      </c>
      <c r="AF10" s="116">
        <v>32</v>
      </c>
      <c r="AG10" s="117">
        <f t="shared" si="5"/>
        <v>22</v>
      </c>
      <c r="AH10" s="114">
        <f t="shared" si="6"/>
        <v>25</v>
      </c>
      <c r="AI10" s="147" t="s">
        <v>101</v>
      </c>
      <c r="AJ10" s="148"/>
    </row>
    <row r="11" spans="1:36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13">
        <v>12</v>
      </c>
      <c r="H11" s="114">
        <v>6</v>
      </c>
      <c r="I11" s="115">
        <f t="shared" si="0"/>
        <v>0.5</v>
      </c>
      <c r="J11" s="114">
        <v>6</v>
      </c>
      <c r="K11" s="114">
        <v>3</v>
      </c>
      <c r="L11" s="115">
        <f t="shared" si="4"/>
        <v>0.5</v>
      </c>
      <c r="M11" s="116">
        <v>0</v>
      </c>
      <c r="N11" s="116">
        <v>0</v>
      </c>
      <c r="O11" s="115">
        <v>0</v>
      </c>
      <c r="P11" s="116">
        <v>4</v>
      </c>
      <c r="Q11" s="116">
        <v>1</v>
      </c>
      <c r="R11" s="115">
        <f t="shared" si="7"/>
        <v>0.25</v>
      </c>
      <c r="S11" s="114">
        <f t="shared" si="1"/>
        <v>22</v>
      </c>
      <c r="T11" s="114">
        <f t="shared" si="1"/>
        <v>10</v>
      </c>
      <c r="U11" s="115">
        <f t="shared" si="2"/>
        <v>0.45454545454545453</v>
      </c>
      <c r="V11" s="128">
        <f t="shared" si="3"/>
        <v>19</v>
      </c>
      <c r="W11" s="116">
        <v>-9</v>
      </c>
      <c r="X11" s="123">
        <v>14</v>
      </c>
      <c r="Y11" s="123">
        <v>6</v>
      </c>
      <c r="Z11" s="123">
        <v>3</v>
      </c>
      <c r="AA11" s="140">
        <v>-7</v>
      </c>
      <c r="AB11" s="116">
        <v>-3</v>
      </c>
      <c r="AC11" s="116">
        <v>4</v>
      </c>
      <c r="AD11" s="116">
        <v>1</v>
      </c>
      <c r="AE11" s="116">
        <v>1</v>
      </c>
      <c r="AF11" s="116">
        <v>32</v>
      </c>
      <c r="AG11" s="142">
        <f t="shared" si="5"/>
        <v>19</v>
      </c>
      <c r="AH11" s="128">
        <f t="shared" si="6"/>
        <v>17</v>
      </c>
      <c r="AI11" s="147" t="s">
        <v>101</v>
      </c>
      <c r="AJ11" s="148"/>
    </row>
    <row r="12" spans="1:35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13">
        <v>7</v>
      </c>
      <c r="H12" s="114">
        <v>4</v>
      </c>
      <c r="I12" s="115">
        <f t="shared" si="0"/>
        <v>0.5714285714285714</v>
      </c>
      <c r="J12" s="114">
        <v>1</v>
      </c>
      <c r="K12" s="114">
        <v>0</v>
      </c>
      <c r="L12" s="115">
        <f t="shared" si="4"/>
        <v>0</v>
      </c>
      <c r="M12" s="116">
        <v>0</v>
      </c>
      <c r="N12" s="116">
        <v>0</v>
      </c>
      <c r="O12" s="115">
        <v>0</v>
      </c>
      <c r="P12" s="116">
        <v>3</v>
      </c>
      <c r="Q12" s="116">
        <v>1</v>
      </c>
      <c r="R12" s="115">
        <f t="shared" si="7"/>
        <v>0.3333333333333333</v>
      </c>
      <c r="S12" s="114">
        <f t="shared" si="1"/>
        <v>11</v>
      </c>
      <c r="T12" s="114">
        <f t="shared" si="1"/>
        <v>5</v>
      </c>
      <c r="U12" s="115">
        <f t="shared" si="2"/>
        <v>0.45454545454545453</v>
      </c>
      <c r="V12" s="114">
        <f t="shared" si="3"/>
        <v>9</v>
      </c>
      <c r="W12" s="116">
        <v>-6</v>
      </c>
      <c r="X12" s="116">
        <v>8</v>
      </c>
      <c r="Y12" s="116">
        <v>3</v>
      </c>
      <c r="Z12" s="116">
        <v>5</v>
      </c>
      <c r="AA12" s="116">
        <v>-4</v>
      </c>
      <c r="AB12" s="116">
        <v>-4</v>
      </c>
      <c r="AC12" s="116">
        <v>2</v>
      </c>
      <c r="AD12" s="116">
        <v>0</v>
      </c>
      <c r="AE12" s="116">
        <v>1</v>
      </c>
      <c r="AF12" s="116">
        <v>32</v>
      </c>
      <c r="AG12" s="117">
        <f t="shared" si="5"/>
        <v>9</v>
      </c>
      <c r="AH12" s="128">
        <f t="shared" si="6"/>
        <v>8</v>
      </c>
      <c r="AI12" s="149" t="s">
        <v>84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13">
        <v>13</v>
      </c>
      <c r="H13" s="114">
        <v>5</v>
      </c>
      <c r="I13" s="115">
        <f t="shared" si="0"/>
        <v>0.38461538461538464</v>
      </c>
      <c r="J13" s="114">
        <v>7</v>
      </c>
      <c r="K13" s="114">
        <v>3</v>
      </c>
      <c r="L13" s="115">
        <f>K13/J13</f>
        <v>0.42857142857142855</v>
      </c>
      <c r="M13" s="116">
        <v>1</v>
      </c>
      <c r="N13" s="116">
        <v>1</v>
      </c>
      <c r="O13" s="115">
        <f>N13/M13</f>
        <v>1</v>
      </c>
      <c r="P13" s="116">
        <v>2</v>
      </c>
      <c r="Q13" s="116">
        <v>1</v>
      </c>
      <c r="R13" s="115">
        <f t="shared" si="7"/>
        <v>0.5</v>
      </c>
      <c r="S13" s="114">
        <f t="shared" si="1"/>
        <v>23</v>
      </c>
      <c r="T13" s="114">
        <f t="shared" si="1"/>
        <v>10</v>
      </c>
      <c r="U13" s="115">
        <f t="shared" si="2"/>
        <v>0.43478260869565216</v>
      </c>
      <c r="V13" s="114">
        <f t="shared" si="3"/>
        <v>20</v>
      </c>
      <c r="W13" s="121">
        <v>-16</v>
      </c>
      <c r="X13" s="116">
        <v>1</v>
      </c>
      <c r="Y13" s="116">
        <v>7</v>
      </c>
      <c r="Z13" s="116">
        <v>5</v>
      </c>
      <c r="AA13" s="116">
        <v>-5</v>
      </c>
      <c r="AB13" s="116">
        <v>-3</v>
      </c>
      <c r="AC13" s="116">
        <v>1</v>
      </c>
      <c r="AD13" s="116">
        <v>1</v>
      </c>
      <c r="AE13" s="116">
        <v>0</v>
      </c>
      <c r="AF13" s="116">
        <v>34</v>
      </c>
      <c r="AG13" s="117">
        <f>V13</f>
        <v>20</v>
      </c>
      <c r="AH13" s="114">
        <f t="shared" si="6"/>
        <v>-2</v>
      </c>
    </row>
    <row r="14" spans="1:35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13">
        <v>12</v>
      </c>
      <c r="H14" s="114">
        <v>5</v>
      </c>
      <c r="I14" s="115">
        <f t="shared" si="0"/>
        <v>0.4166666666666667</v>
      </c>
      <c r="J14" s="114">
        <v>8</v>
      </c>
      <c r="K14" s="114">
        <v>4</v>
      </c>
      <c r="L14" s="115">
        <f>K14/J14</f>
        <v>0.5</v>
      </c>
      <c r="M14" s="116">
        <v>3</v>
      </c>
      <c r="N14" s="116">
        <v>0</v>
      </c>
      <c r="O14" s="115">
        <f>N14/M14</f>
        <v>0</v>
      </c>
      <c r="P14" s="123">
        <v>3</v>
      </c>
      <c r="Q14" s="123">
        <v>3</v>
      </c>
      <c r="R14" s="133">
        <f t="shared" si="7"/>
        <v>1</v>
      </c>
      <c r="S14" s="114">
        <f>G14+J14+M14+P14</f>
        <v>26</v>
      </c>
      <c r="T14" s="114">
        <f>H14+K14+N14+Q14</f>
        <v>12</v>
      </c>
      <c r="U14" s="115">
        <f t="shared" si="2"/>
        <v>0.46153846153846156</v>
      </c>
      <c r="V14" s="114">
        <f t="shared" si="3"/>
        <v>21</v>
      </c>
      <c r="W14" s="151">
        <v>-17</v>
      </c>
      <c r="X14" s="151">
        <v>1</v>
      </c>
      <c r="Y14" s="116">
        <v>5</v>
      </c>
      <c r="Z14" s="116">
        <v>2</v>
      </c>
      <c r="AA14" s="116">
        <v>-3</v>
      </c>
      <c r="AB14" s="116">
        <v>-2</v>
      </c>
      <c r="AC14" s="116">
        <v>2</v>
      </c>
      <c r="AD14" s="116">
        <v>1</v>
      </c>
      <c r="AE14" s="116">
        <v>0</v>
      </c>
      <c r="AF14" s="116">
        <v>34</v>
      </c>
      <c r="AG14" s="117">
        <f>V14</f>
        <v>21</v>
      </c>
      <c r="AH14" s="114">
        <f t="shared" si="6"/>
        <v>-4</v>
      </c>
      <c r="AI14" s="149" t="s">
        <v>84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22" t="s">
        <v>105</v>
      </c>
      <c r="H15" s="114"/>
      <c r="I15" s="115"/>
      <c r="J15" s="114"/>
      <c r="K15" s="114"/>
      <c r="L15" s="115"/>
      <c r="M15" s="116"/>
      <c r="N15" s="116"/>
      <c r="O15" s="115"/>
      <c r="P15" s="116"/>
      <c r="Q15" s="116"/>
      <c r="R15" s="115"/>
      <c r="S15" s="114"/>
      <c r="T15" s="114"/>
      <c r="U15" s="115"/>
      <c r="V15" s="11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4"/>
      <c r="AH15" s="66">
        <f aca="true" t="shared" si="8" ref="AH15:AH32">(T15-S15)+SUM(V15:AE15)</f>
        <v>0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22" t="s">
        <v>105</v>
      </c>
      <c r="H16" s="114"/>
      <c r="I16" s="115"/>
      <c r="J16" s="114"/>
      <c r="K16" s="114"/>
      <c r="L16" s="115"/>
      <c r="M16" s="116"/>
      <c r="N16" s="116"/>
      <c r="O16" s="115"/>
      <c r="P16" s="116"/>
      <c r="Q16" s="116"/>
      <c r="R16" s="115"/>
      <c r="S16" s="114"/>
      <c r="T16" s="114"/>
      <c r="U16" s="115"/>
      <c r="V16" s="114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4"/>
      <c r="AH16" s="66">
        <f t="shared" si="8"/>
        <v>0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13">
        <v>7</v>
      </c>
      <c r="H17" s="114">
        <v>3</v>
      </c>
      <c r="I17" s="115">
        <f>H17/G17</f>
        <v>0.42857142857142855</v>
      </c>
      <c r="J17" s="114">
        <v>4</v>
      </c>
      <c r="K17" s="114">
        <v>0</v>
      </c>
      <c r="L17" s="115">
        <f>K17/J17</f>
        <v>0</v>
      </c>
      <c r="M17" s="116">
        <v>0</v>
      </c>
      <c r="N17" s="116">
        <v>0</v>
      </c>
      <c r="O17" s="115">
        <v>0</v>
      </c>
      <c r="P17" s="155">
        <v>0</v>
      </c>
      <c r="Q17" s="155">
        <v>0</v>
      </c>
      <c r="R17" s="161">
        <v>0</v>
      </c>
      <c r="S17" s="114">
        <f aca="true" t="shared" si="9" ref="S17:T22">G17+J17+M17+P17</f>
        <v>11</v>
      </c>
      <c r="T17" s="114">
        <f t="shared" si="9"/>
        <v>3</v>
      </c>
      <c r="U17" s="115">
        <f>T17/S17</f>
        <v>0.2727272727272727</v>
      </c>
      <c r="V17" s="156">
        <f>H17*2+K17*2+N17*3+Q17*1</f>
        <v>6</v>
      </c>
      <c r="W17" s="155">
        <v>-13</v>
      </c>
      <c r="X17" s="116">
        <v>2</v>
      </c>
      <c r="Y17" s="116">
        <v>3</v>
      </c>
      <c r="Z17" s="123">
        <v>4</v>
      </c>
      <c r="AA17" s="155">
        <v>-9</v>
      </c>
      <c r="AB17" s="155">
        <v>0</v>
      </c>
      <c r="AC17" s="155">
        <v>2</v>
      </c>
      <c r="AD17" s="116">
        <v>1</v>
      </c>
      <c r="AE17" s="116">
        <v>4</v>
      </c>
      <c r="AF17" s="116">
        <v>34</v>
      </c>
      <c r="AG17" s="117">
        <f>V17</f>
        <v>6</v>
      </c>
      <c r="AH17" s="114">
        <f>(T17-S17)+SUM(V17:AE17)</f>
        <v>-8</v>
      </c>
    </row>
    <row r="18" spans="1:35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13">
        <v>13</v>
      </c>
      <c r="H18" s="114">
        <v>8</v>
      </c>
      <c r="I18" s="115">
        <f>H18/G18</f>
        <v>0.6153846153846154</v>
      </c>
      <c r="J18" s="114">
        <v>10</v>
      </c>
      <c r="K18" s="114">
        <v>5</v>
      </c>
      <c r="L18" s="115">
        <f>K18/J18</f>
        <v>0.5</v>
      </c>
      <c r="M18" s="116">
        <v>0</v>
      </c>
      <c r="N18" s="116">
        <v>0</v>
      </c>
      <c r="O18" s="115">
        <v>0</v>
      </c>
      <c r="P18" s="116">
        <v>2</v>
      </c>
      <c r="Q18" s="116">
        <v>1</v>
      </c>
      <c r="R18" s="115">
        <v>1</v>
      </c>
      <c r="S18" s="114">
        <f t="shared" si="9"/>
        <v>25</v>
      </c>
      <c r="T18" s="114">
        <f t="shared" si="9"/>
        <v>14</v>
      </c>
      <c r="U18" s="115">
        <f>T18/S18</f>
        <v>0.56</v>
      </c>
      <c r="V18" s="114">
        <f>H18*2+K18*2+N18*3+Q18*1</f>
        <v>27</v>
      </c>
      <c r="W18" s="155">
        <v>-10</v>
      </c>
      <c r="X18" s="123">
        <v>9</v>
      </c>
      <c r="Y18" s="123">
        <v>10</v>
      </c>
      <c r="Z18" s="116">
        <v>2</v>
      </c>
      <c r="AA18" s="116">
        <v>-4</v>
      </c>
      <c r="AB18" s="116">
        <v>-2</v>
      </c>
      <c r="AC18" s="116">
        <v>0</v>
      </c>
      <c r="AD18" s="116">
        <v>0</v>
      </c>
      <c r="AE18" s="116">
        <v>3</v>
      </c>
      <c r="AF18" s="116">
        <v>34</v>
      </c>
      <c r="AG18" s="117">
        <f>V18</f>
        <v>27</v>
      </c>
      <c r="AH18" s="128">
        <f>(T18-S18)+SUM(V18:AE18)</f>
        <v>24</v>
      </c>
      <c r="AI18" s="42" t="s">
        <v>84</v>
      </c>
    </row>
    <row r="19" spans="1:35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13">
        <v>10</v>
      </c>
      <c r="H19" s="114">
        <v>6</v>
      </c>
      <c r="I19" s="115">
        <f>H19/G19</f>
        <v>0.6</v>
      </c>
      <c r="J19" s="114">
        <v>14</v>
      </c>
      <c r="K19" s="114">
        <v>5</v>
      </c>
      <c r="L19" s="115">
        <f>K19/J19</f>
        <v>0.35714285714285715</v>
      </c>
      <c r="M19" s="116">
        <v>0</v>
      </c>
      <c r="N19" s="116">
        <v>0</v>
      </c>
      <c r="O19" s="115">
        <v>0</v>
      </c>
      <c r="P19" s="116">
        <v>2</v>
      </c>
      <c r="Q19" s="116">
        <v>2</v>
      </c>
      <c r="R19" s="115">
        <v>1</v>
      </c>
      <c r="S19" s="114">
        <f t="shared" si="9"/>
        <v>26</v>
      </c>
      <c r="T19" s="114">
        <f t="shared" si="9"/>
        <v>13</v>
      </c>
      <c r="U19" s="115">
        <f>T19/S19</f>
        <v>0.5</v>
      </c>
      <c r="V19" s="114">
        <f>H19*2+K19*2+N19*3+Q19*1</f>
        <v>24</v>
      </c>
      <c r="W19" s="129">
        <v>-20</v>
      </c>
      <c r="X19" s="116">
        <v>10</v>
      </c>
      <c r="Y19" s="116">
        <v>12</v>
      </c>
      <c r="Z19" s="116">
        <v>1</v>
      </c>
      <c r="AA19" s="116">
        <v>-4</v>
      </c>
      <c r="AB19" s="116">
        <v>-3</v>
      </c>
      <c r="AC19" s="116">
        <v>1</v>
      </c>
      <c r="AD19" s="116">
        <v>1</v>
      </c>
      <c r="AE19" s="116">
        <v>3</v>
      </c>
      <c r="AF19" s="116">
        <v>34</v>
      </c>
      <c r="AG19" s="117">
        <f>V19</f>
        <v>24</v>
      </c>
      <c r="AH19" s="114">
        <f>(T19-S19)+SUM(V19:AE19)</f>
        <v>12</v>
      </c>
      <c r="AI19" s="42" t="s">
        <v>84</v>
      </c>
    </row>
    <row r="20" spans="1:35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13">
        <v>7</v>
      </c>
      <c r="H20" s="114">
        <v>3</v>
      </c>
      <c r="I20" s="115">
        <f>H20/G20</f>
        <v>0.42857142857142855</v>
      </c>
      <c r="J20" s="114">
        <v>4</v>
      </c>
      <c r="K20" s="114">
        <v>1</v>
      </c>
      <c r="L20" s="115">
        <f>K20/J20</f>
        <v>0.25</v>
      </c>
      <c r="M20" s="116">
        <v>0</v>
      </c>
      <c r="N20" s="116">
        <v>0</v>
      </c>
      <c r="O20" s="115">
        <v>0</v>
      </c>
      <c r="P20" s="116">
        <v>4</v>
      </c>
      <c r="Q20" s="116">
        <v>2</v>
      </c>
      <c r="R20" s="115">
        <v>1</v>
      </c>
      <c r="S20" s="114">
        <f t="shared" si="9"/>
        <v>15</v>
      </c>
      <c r="T20" s="114">
        <f t="shared" si="9"/>
        <v>6</v>
      </c>
      <c r="U20" s="115">
        <f>T20/S20</f>
        <v>0.4</v>
      </c>
      <c r="V20" s="114">
        <f>H20*2+K20*2+N20*3+Q20*1</f>
        <v>10</v>
      </c>
      <c r="W20" s="116">
        <v>-3</v>
      </c>
      <c r="X20" s="116">
        <v>4</v>
      </c>
      <c r="Y20" s="116">
        <v>9</v>
      </c>
      <c r="Z20" s="116">
        <v>1</v>
      </c>
      <c r="AA20" s="116">
        <v>-1</v>
      </c>
      <c r="AB20" s="116">
        <v>-2</v>
      </c>
      <c r="AC20" s="116">
        <v>1</v>
      </c>
      <c r="AD20" s="116">
        <v>1</v>
      </c>
      <c r="AE20" s="116">
        <v>0</v>
      </c>
      <c r="AF20" s="116">
        <v>34</v>
      </c>
      <c r="AG20" s="117">
        <f>V20</f>
        <v>10</v>
      </c>
      <c r="AH20" s="114">
        <f>(T20-S20)+SUM(V20:AE20)</f>
        <v>11</v>
      </c>
      <c r="AI20" s="42" t="s">
        <v>84</v>
      </c>
    </row>
    <row r="21" spans="1:35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13">
        <v>16</v>
      </c>
      <c r="H21" s="114">
        <v>9</v>
      </c>
      <c r="I21" s="115">
        <f>H21/G21</f>
        <v>0.5625</v>
      </c>
      <c r="J21" s="114">
        <v>8</v>
      </c>
      <c r="K21" s="114">
        <v>5</v>
      </c>
      <c r="L21" s="115">
        <f>K21/J21</f>
        <v>0.625</v>
      </c>
      <c r="M21" s="116">
        <v>0</v>
      </c>
      <c r="N21" s="116">
        <v>0</v>
      </c>
      <c r="O21" s="115">
        <v>0</v>
      </c>
      <c r="P21" s="116">
        <v>4</v>
      </c>
      <c r="Q21" s="116">
        <v>3</v>
      </c>
      <c r="R21" s="115">
        <v>1</v>
      </c>
      <c r="S21" s="114">
        <f t="shared" si="9"/>
        <v>28</v>
      </c>
      <c r="T21" s="114">
        <f t="shared" si="9"/>
        <v>17</v>
      </c>
      <c r="U21" s="115">
        <f>T21/S21</f>
        <v>0.6071428571428571</v>
      </c>
      <c r="V21" s="204">
        <f>H21*2+K21*2+N21*3+Q21*1</f>
        <v>31</v>
      </c>
      <c r="W21" s="116">
        <v>-5</v>
      </c>
      <c r="X21" s="116">
        <v>3</v>
      </c>
      <c r="Y21" s="199">
        <v>10</v>
      </c>
      <c r="Z21" s="116">
        <v>1</v>
      </c>
      <c r="AA21" s="213">
        <v>-5</v>
      </c>
      <c r="AB21" s="116">
        <v>0</v>
      </c>
      <c r="AC21" s="116">
        <v>2</v>
      </c>
      <c r="AD21" s="116">
        <v>1</v>
      </c>
      <c r="AE21" s="116">
        <v>0</v>
      </c>
      <c r="AF21" s="116">
        <v>34</v>
      </c>
      <c r="AG21" s="117">
        <f>V21</f>
        <v>31</v>
      </c>
      <c r="AH21" s="204">
        <f>(T21-S21)+SUM(V21:AE21)</f>
        <v>27</v>
      </c>
      <c r="AI21" s="210" t="s">
        <v>84</v>
      </c>
    </row>
    <row r="22" spans="1:35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113">
        <v>15</v>
      </c>
      <c r="H22" s="114">
        <v>10</v>
      </c>
      <c r="I22" s="115">
        <f>H22/G22</f>
        <v>0.6666666666666666</v>
      </c>
      <c r="J22" s="114">
        <v>6</v>
      </c>
      <c r="K22" s="114">
        <v>3</v>
      </c>
      <c r="L22" s="115">
        <f>K22/J22</f>
        <v>0.5</v>
      </c>
      <c r="M22" s="116">
        <v>0</v>
      </c>
      <c r="N22" s="116">
        <v>0</v>
      </c>
      <c r="O22" s="115">
        <v>0</v>
      </c>
      <c r="P22" s="116">
        <v>2</v>
      </c>
      <c r="Q22" s="116">
        <v>1</v>
      </c>
      <c r="R22" s="115">
        <f>Q22/P22</f>
        <v>0.5</v>
      </c>
      <c r="S22" s="114">
        <f t="shared" si="9"/>
        <v>23</v>
      </c>
      <c r="T22" s="114">
        <f t="shared" si="9"/>
        <v>14</v>
      </c>
      <c r="U22" s="115">
        <f>T22/S22</f>
        <v>0.6086956521739131</v>
      </c>
      <c r="V22" s="204">
        <f>H22*2+K22*2+N22*3+Q22*1</f>
        <v>27</v>
      </c>
      <c r="W22" s="116">
        <v>-1</v>
      </c>
      <c r="X22" s="199">
        <v>11</v>
      </c>
      <c r="Y22" s="116">
        <v>2</v>
      </c>
      <c r="Z22" s="116">
        <v>1</v>
      </c>
      <c r="AA22" s="116">
        <v>-1</v>
      </c>
      <c r="AB22" s="116">
        <v>-1</v>
      </c>
      <c r="AC22" s="116">
        <v>1</v>
      </c>
      <c r="AD22" s="116">
        <v>0</v>
      </c>
      <c r="AE22" s="116">
        <v>0</v>
      </c>
      <c r="AF22" s="116">
        <v>34</v>
      </c>
      <c r="AG22" s="117">
        <f>V22</f>
        <v>27</v>
      </c>
      <c r="AH22" s="204">
        <f>(T22-S22)+SUM(V22:AE22)</f>
        <v>30</v>
      </c>
      <c r="AI22" s="210" t="s">
        <v>84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8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8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8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8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8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8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8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8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8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8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231</v>
      </c>
      <c r="H33" s="55">
        <f>SUM(H3:H32)</f>
        <v>128</v>
      </c>
      <c r="I33" s="56">
        <f>H33/G33</f>
        <v>0.5541125541125541</v>
      </c>
      <c r="J33" s="55">
        <f>SUM(J3:J32)</f>
        <v>107</v>
      </c>
      <c r="K33" s="55">
        <f>SUM(K3:K32)</f>
        <v>48</v>
      </c>
      <c r="L33" s="56">
        <f>K33/J33</f>
        <v>0.4485981308411215</v>
      </c>
      <c r="M33" s="55">
        <f>SUM(M3:M32)</f>
        <v>6</v>
      </c>
      <c r="N33" s="55">
        <f>SUM(N3:N32)</f>
        <v>1</v>
      </c>
      <c r="O33" s="56">
        <f>N33/M33</f>
        <v>0.16666666666666666</v>
      </c>
      <c r="P33" s="141">
        <f>SUM(P3:P32)</f>
        <v>43</v>
      </c>
      <c r="Q33" s="141">
        <f>SUM(Q3:Q32)</f>
        <v>27</v>
      </c>
      <c r="R33" s="133">
        <f>Q33/P33</f>
        <v>0.627906976744186</v>
      </c>
      <c r="S33" s="55">
        <f>SUM(S3:S32)</f>
        <v>387</v>
      </c>
      <c r="T33" s="55">
        <f>SUM(T3:T32)</f>
        <v>204</v>
      </c>
      <c r="U33" s="56">
        <f>T33/S33</f>
        <v>0.5271317829457365</v>
      </c>
      <c r="V33" s="55">
        <f aca="true" t="shared" si="10" ref="V33:AG33">SUM(V3:V32)</f>
        <v>382</v>
      </c>
      <c r="W33" s="55">
        <f t="shared" si="10"/>
        <v>-190</v>
      </c>
      <c r="X33" s="55">
        <f t="shared" si="10"/>
        <v>126</v>
      </c>
      <c r="Y33" s="55">
        <f t="shared" si="10"/>
        <v>117</v>
      </c>
      <c r="Z33" s="55">
        <f t="shared" si="10"/>
        <v>50</v>
      </c>
      <c r="AA33" s="55">
        <f t="shared" si="10"/>
        <v>-63</v>
      </c>
      <c r="AB33" s="55">
        <f t="shared" si="10"/>
        <v>-31</v>
      </c>
      <c r="AC33" s="55">
        <f t="shared" si="10"/>
        <v>25</v>
      </c>
      <c r="AD33" s="55">
        <f t="shared" si="10"/>
        <v>21</v>
      </c>
      <c r="AE33" s="55">
        <f t="shared" si="10"/>
        <v>35</v>
      </c>
      <c r="AF33" s="55">
        <f t="shared" si="10"/>
        <v>548</v>
      </c>
      <c r="AG33" s="55">
        <f t="shared" si="10"/>
        <v>382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256</v>
      </c>
      <c r="I34" s="55"/>
      <c r="J34" s="55"/>
      <c r="K34" s="83">
        <f>K33*2</f>
        <v>96</v>
      </c>
      <c r="L34" s="55"/>
      <c r="M34" s="55"/>
      <c r="N34" s="83">
        <f>N33*3</f>
        <v>3</v>
      </c>
      <c r="O34" s="55"/>
      <c r="P34" s="55"/>
      <c r="Q34" s="83">
        <f>Q33*1</f>
        <v>27</v>
      </c>
      <c r="R34" s="55"/>
      <c r="S34" s="55"/>
      <c r="T34" s="55"/>
      <c r="U34" s="55"/>
      <c r="V34" s="83">
        <f>H34+K34+N34+Q34</f>
        <v>382</v>
      </c>
      <c r="W34" s="79"/>
      <c r="X34" s="169">
        <f>X33+Y33</f>
        <v>243</v>
      </c>
      <c r="Y34" s="170"/>
      <c r="Z34" s="171">
        <f>Z33+AA33</f>
        <v>-13</v>
      </c>
      <c r="AA34" s="172"/>
      <c r="AB34" s="81"/>
      <c r="AC34" s="81"/>
      <c r="AD34" s="79"/>
      <c r="AE34" s="79"/>
      <c r="AF34" s="79"/>
      <c r="AG34" s="83">
        <f>S34+V34+Y34+AB34</f>
        <v>382</v>
      </c>
      <c r="AH34" s="55">
        <f>SUM(AH3:AH32)</f>
        <v>289</v>
      </c>
      <c r="AI34" s="84"/>
      <c r="AJ34" s="84"/>
    </row>
  </sheetData>
  <sheetProtection/>
  <mergeCells count="10">
    <mergeCell ref="AH1:AH2"/>
    <mergeCell ref="X34:Y34"/>
    <mergeCell ref="Z34:AA34"/>
    <mergeCell ref="C1:C2"/>
    <mergeCell ref="D1:F2"/>
    <mergeCell ref="AB1:AB2"/>
    <mergeCell ref="AC1:AC2"/>
    <mergeCell ref="Z1:Z2"/>
    <mergeCell ref="AA1:AA2"/>
    <mergeCell ref="AE1:AE2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scale="95" r:id="rId1"/>
  <headerFooter alignWithMargins="0">
    <oddHeader>&amp;C&amp;12Technický zápis sezóny 2019/2020 - Jiří Popelka</oddHeader>
    <oddFooter>&amp;L&amp;8Vypracoval: Antonín Zezula, 774 104 520, 739 519 689, antonin.zezula@seznam.cz, &amp;D, 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3">
        <v>0</v>
      </c>
      <c r="H3" s="114">
        <v>0</v>
      </c>
      <c r="I3" s="115">
        <v>0</v>
      </c>
      <c r="J3" s="114">
        <v>0</v>
      </c>
      <c r="K3" s="114">
        <v>0</v>
      </c>
      <c r="L3" s="115">
        <v>0</v>
      </c>
      <c r="M3" s="116">
        <v>0</v>
      </c>
      <c r="N3" s="116">
        <v>0</v>
      </c>
      <c r="O3" s="115">
        <v>0</v>
      </c>
      <c r="P3" s="116">
        <v>0</v>
      </c>
      <c r="Q3" s="116">
        <v>0</v>
      </c>
      <c r="R3" s="115">
        <v>0</v>
      </c>
      <c r="S3" s="114">
        <f>G3+J3+M3+P3</f>
        <v>0</v>
      </c>
      <c r="T3" s="114">
        <f>H3+K3+N3+Q3</f>
        <v>0</v>
      </c>
      <c r="U3" s="115">
        <v>0</v>
      </c>
      <c r="V3" s="114">
        <f>H3*2+K3*2+N3*3+Q3*1</f>
        <v>0</v>
      </c>
      <c r="W3" s="116">
        <v>0</v>
      </c>
      <c r="X3" s="116">
        <v>0</v>
      </c>
      <c r="Y3" s="116">
        <v>0</v>
      </c>
      <c r="Z3" s="116">
        <v>0</v>
      </c>
      <c r="AA3" s="116">
        <v>0</v>
      </c>
      <c r="AB3" s="116">
        <v>0</v>
      </c>
      <c r="AC3" s="116">
        <v>0</v>
      </c>
      <c r="AD3" s="116">
        <v>0</v>
      </c>
      <c r="AE3" s="116">
        <v>0</v>
      </c>
      <c r="AF3" s="116">
        <v>3</v>
      </c>
      <c r="AG3" s="117">
        <f>V3</f>
        <v>0</v>
      </c>
      <c r="AH3" s="114">
        <f>(T3-S3)+SUM(V3:AE3)</f>
        <v>0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13">
        <v>0</v>
      </c>
      <c r="H4" s="114">
        <v>0</v>
      </c>
      <c r="I4" s="115">
        <v>0</v>
      </c>
      <c r="J4" s="114">
        <v>0</v>
      </c>
      <c r="K4" s="114">
        <v>0</v>
      </c>
      <c r="L4" s="115">
        <v>0</v>
      </c>
      <c r="M4" s="116">
        <v>0</v>
      </c>
      <c r="N4" s="116">
        <v>0</v>
      </c>
      <c r="O4" s="115">
        <v>0</v>
      </c>
      <c r="P4" s="116">
        <v>0</v>
      </c>
      <c r="Q4" s="116">
        <v>0</v>
      </c>
      <c r="R4" s="115">
        <v>0</v>
      </c>
      <c r="S4" s="114">
        <f>G4+J4+M4+P4</f>
        <v>0</v>
      </c>
      <c r="T4" s="114">
        <f>H4+K4+N4+Q4</f>
        <v>0</v>
      </c>
      <c r="U4" s="115">
        <v>0</v>
      </c>
      <c r="V4" s="114">
        <f>H4*2+K4*2+N4*3+Q4*1</f>
        <v>0</v>
      </c>
      <c r="W4" s="116">
        <v>0</v>
      </c>
      <c r="X4" s="116">
        <v>0</v>
      </c>
      <c r="Y4" s="116">
        <v>0</v>
      </c>
      <c r="Z4" s="116">
        <v>0</v>
      </c>
      <c r="AA4" s="116">
        <v>-1</v>
      </c>
      <c r="AB4" s="116">
        <v>0</v>
      </c>
      <c r="AC4" s="116">
        <v>0</v>
      </c>
      <c r="AD4" s="116">
        <v>0</v>
      </c>
      <c r="AE4" s="116">
        <v>0</v>
      </c>
      <c r="AF4" s="116">
        <v>3</v>
      </c>
      <c r="AG4" s="117">
        <f>V4</f>
        <v>0</v>
      </c>
      <c r="AH4" s="114">
        <f>(T4-S4)+SUM(V4:AE4)</f>
        <v>-1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22" t="s">
        <v>87</v>
      </c>
      <c r="H5" s="114"/>
      <c r="I5" s="115"/>
      <c r="J5" s="114"/>
      <c r="K5" s="114"/>
      <c r="L5" s="115"/>
      <c r="M5" s="116"/>
      <c r="N5" s="116"/>
      <c r="O5" s="115"/>
      <c r="P5" s="116"/>
      <c r="Q5" s="116"/>
      <c r="R5" s="115"/>
      <c r="S5" s="114"/>
      <c r="T5" s="114"/>
      <c r="U5" s="115"/>
      <c r="V5" s="114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7"/>
      <c r="AH5" s="66">
        <f>(T5-S5)+SUM(V5:AE5)</f>
        <v>0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22" t="s">
        <v>87</v>
      </c>
      <c r="H6" s="114"/>
      <c r="I6" s="115"/>
      <c r="J6" s="114"/>
      <c r="K6" s="114"/>
      <c r="L6" s="115"/>
      <c r="M6" s="116"/>
      <c r="N6" s="116"/>
      <c r="O6" s="115"/>
      <c r="P6" s="116"/>
      <c r="Q6" s="116"/>
      <c r="R6" s="115"/>
      <c r="S6" s="114"/>
      <c r="T6" s="114"/>
      <c r="U6" s="115"/>
      <c r="V6" s="11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7"/>
      <c r="AH6" s="66">
        <f aca="true" t="shared" si="0" ref="AH6:AH32">(T6-S6)+SUM(V6:AE6)</f>
        <v>0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13">
        <v>1</v>
      </c>
      <c r="H7" s="114">
        <v>0</v>
      </c>
      <c r="I7" s="115">
        <f>H7/G7</f>
        <v>0</v>
      </c>
      <c r="J7" s="114">
        <v>0</v>
      </c>
      <c r="K7" s="114">
        <v>0</v>
      </c>
      <c r="L7" s="115">
        <v>0</v>
      </c>
      <c r="M7" s="116">
        <v>0</v>
      </c>
      <c r="N7" s="116">
        <v>0</v>
      </c>
      <c r="O7" s="115">
        <v>0</v>
      </c>
      <c r="P7" s="116">
        <v>2</v>
      </c>
      <c r="Q7" s="116">
        <v>1</v>
      </c>
      <c r="R7" s="115">
        <f>Q7/P7</f>
        <v>0.5</v>
      </c>
      <c r="S7" s="114">
        <f>G7+J7+M7+P7</f>
        <v>3</v>
      </c>
      <c r="T7" s="114">
        <f>H7+K7+N7+Q7</f>
        <v>1</v>
      </c>
      <c r="U7" s="115">
        <f>T7/S7</f>
        <v>0.3333333333333333</v>
      </c>
      <c r="V7" s="114">
        <f>H7*2+K7*2+N7*3+Q7*1</f>
        <v>1</v>
      </c>
      <c r="W7" s="116">
        <v>-5</v>
      </c>
      <c r="X7" s="116">
        <v>0</v>
      </c>
      <c r="Y7" s="116">
        <v>0</v>
      </c>
      <c r="Z7" s="116">
        <v>1</v>
      </c>
      <c r="AA7" s="116">
        <v>-2</v>
      </c>
      <c r="AB7" s="116">
        <v>-1</v>
      </c>
      <c r="AC7" s="116">
        <v>0</v>
      </c>
      <c r="AD7" s="116">
        <v>2</v>
      </c>
      <c r="AE7" s="116">
        <v>0</v>
      </c>
      <c r="AF7" s="116">
        <v>10</v>
      </c>
      <c r="AG7" s="117">
        <f>V7</f>
        <v>1</v>
      </c>
      <c r="AH7" s="114">
        <f t="shared" si="0"/>
        <v>-6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13">
        <v>0</v>
      </c>
      <c r="H8" s="114">
        <v>0</v>
      </c>
      <c r="I8" s="115">
        <v>0</v>
      </c>
      <c r="J8" s="114">
        <v>0</v>
      </c>
      <c r="K8" s="114">
        <v>0</v>
      </c>
      <c r="L8" s="115">
        <v>0</v>
      </c>
      <c r="M8" s="116">
        <v>0</v>
      </c>
      <c r="N8" s="116">
        <v>0</v>
      </c>
      <c r="O8" s="115">
        <v>0</v>
      </c>
      <c r="P8" s="116">
        <v>0</v>
      </c>
      <c r="Q8" s="116">
        <v>0</v>
      </c>
      <c r="R8" s="115">
        <v>0</v>
      </c>
      <c r="S8" s="114">
        <f>G8+J8+M8+P8</f>
        <v>0</v>
      </c>
      <c r="T8" s="114">
        <f>H8+K8+N8+Q8</f>
        <v>0</v>
      </c>
      <c r="U8" s="115">
        <v>0</v>
      </c>
      <c r="V8" s="114">
        <f>H8*2+K8*2+N8*3+Q8*1</f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10</v>
      </c>
      <c r="AG8" s="117">
        <f>V8</f>
        <v>0</v>
      </c>
      <c r="AH8" s="114">
        <f t="shared" si="0"/>
        <v>0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22" t="s">
        <v>86</v>
      </c>
      <c r="H9" s="114"/>
      <c r="I9" s="115"/>
      <c r="J9" s="114"/>
      <c r="K9" s="114"/>
      <c r="L9" s="115"/>
      <c r="M9" s="116"/>
      <c r="N9" s="116"/>
      <c r="O9" s="115"/>
      <c r="P9" s="116"/>
      <c r="Q9" s="116"/>
      <c r="R9" s="115"/>
      <c r="S9" s="114"/>
      <c r="T9" s="114"/>
      <c r="U9" s="115"/>
      <c r="V9" s="114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4"/>
      <c r="AH9" s="66">
        <f t="shared" si="0"/>
        <v>0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22" t="s">
        <v>86</v>
      </c>
      <c r="H10" s="114"/>
      <c r="I10" s="115"/>
      <c r="J10" s="114"/>
      <c r="K10" s="114"/>
      <c r="L10" s="115"/>
      <c r="M10" s="116"/>
      <c r="N10" s="116"/>
      <c r="O10" s="115"/>
      <c r="P10" s="116"/>
      <c r="Q10" s="116"/>
      <c r="R10" s="115"/>
      <c r="S10" s="114"/>
      <c r="T10" s="114"/>
      <c r="U10" s="115"/>
      <c r="V10" s="114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4"/>
      <c r="AH10" s="66">
        <f t="shared" si="0"/>
        <v>0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22" t="s">
        <v>85</v>
      </c>
      <c r="H11" s="114"/>
      <c r="I11" s="115"/>
      <c r="J11" s="114"/>
      <c r="K11" s="114"/>
      <c r="L11" s="115"/>
      <c r="M11" s="116"/>
      <c r="N11" s="116"/>
      <c r="O11" s="115"/>
      <c r="P11" s="116"/>
      <c r="Q11" s="116"/>
      <c r="R11" s="115"/>
      <c r="S11" s="114"/>
      <c r="T11" s="114"/>
      <c r="U11" s="115"/>
      <c r="V11" s="114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4"/>
      <c r="AH11" s="66">
        <f t="shared" si="0"/>
        <v>0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22" t="s">
        <v>85</v>
      </c>
      <c r="H12" s="114"/>
      <c r="I12" s="115"/>
      <c r="J12" s="114"/>
      <c r="K12" s="114"/>
      <c r="L12" s="115"/>
      <c r="M12" s="116"/>
      <c r="N12" s="116"/>
      <c r="O12" s="115"/>
      <c r="P12" s="116"/>
      <c r="Q12" s="116"/>
      <c r="R12" s="115"/>
      <c r="S12" s="114"/>
      <c r="T12" s="114"/>
      <c r="U12" s="115"/>
      <c r="V12" s="114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4"/>
      <c r="AH12" s="66">
        <f t="shared" si="0"/>
        <v>0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13">
        <v>0</v>
      </c>
      <c r="H13" s="114">
        <v>0</v>
      </c>
      <c r="I13" s="115">
        <v>0</v>
      </c>
      <c r="J13" s="114">
        <v>0</v>
      </c>
      <c r="K13" s="114">
        <v>0</v>
      </c>
      <c r="L13" s="115">
        <v>0</v>
      </c>
      <c r="M13" s="116">
        <v>0</v>
      </c>
      <c r="N13" s="116">
        <v>0</v>
      </c>
      <c r="O13" s="115">
        <v>0</v>
      </c>
      <c r="P13" s="116">
        <v>0</v>
      </c>
      <c r="Q13" s="116">
        <v>0</v>
      </c>
      <c r="R13" s="115">
        <v>0</v>
      </c>
      <c r="S13" s="114">
        <f aca="true" t="shared" si="1" ref="S13:T16">G13+J13+M13+P13</f>
        <v>0</v>
      </c>
      <c r="T13" s="114">
        <f t="shared" si="1"/>
        <v>0</v>
      </c>
      <c r="U13" s="115">
        <v>0</v>
      </c>
      <c r="V13" s="114">
        <f>H13*2+K13*2+N13*3+Q13*1</f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5</v>
      </c>
      <c r="AG13" s="117">
        <f>V13</f>
        <v>0</v>
      </c>
      <c r="AH13" s="114">
        <f>(T13-S13)+SUM(V13:AE13)</f>
        <v>0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13">
        <v>2</v>
      </c>
      <c r="H14" s="114">
        <v>0</v>
      </c>
      <c r="I14" s="115">
        <v>0</v>
      </c>
      <c r="J14" s="114">
        <v>2</v>
      </c>
      <c r="K14" s="114">
        <v>0</v>
      </c>
      <c r="L14" s="115">
        <v>0</v>
      </c>
      <c r="M14" s="116">
        <v>0</v>
      </c>
      <c r="N14" s="116">
        <v>0</v>
      </c>
      <c r="O14" s="115">
        <v>0</v>
      </c>
      <c r="P14" s="116">
        <v>0</v>
      </c>
      <c r="Q14" s="116">
        <v>0</v>
      </c>
      <c r="R14" s="115">
        <v>0</v>
      </c>
      <c r="S14" s="114">
        <f t="shared" si="1"/>
        <v>4</v>
      </c>
      <c r="T14" s="114">
        <f t="shared" si="1"/>
        <v>0</v>
      </c>
      <c r="U14" s="115">
        <v>0</v>
      </c>
      <c r="V14" s="114">
        <f>H14*2+K14*2+N14*3+Q14*1</f>
        <v>0</v>
      </c>
      <c r="W14" s="116">
        <v>0</v>
      </c>
      <c r="X14" s="116">
        <v>0</v>
      </c>
      <c r="Y14" s="116">
        <v>0</v>
      </c>
      <c r="Z14" s="116">
        <v>3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5</v>
      </c>
      <c r="AG14" s="117">
        <f>V14</f>
        <v>0</v>
      </c>
      <c r="AH14" s="114">
        <f>(T14-S14)+SUM(V14:AE14)</f>
        <v>-1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>
        <v>2</v>
      </c>
      <c r="H15" s="114">
        <v>0</v>
      </c>
      <c r="I15" s="115">
        <v>0</v>
      </c>
      <c r="J15" s="114">
        <v>0</v>
      </c>
      <c r="K15" s="114">
        <v>0</v>
      </c>
      <c r="L15" s="115">
        <v>0</v>
      </c>
      <c r="M15" s="116">
        <v>0</v>
      </c>
      <c r="N15" s="116">
        <v>0</v>
      </c>
      <c r="O15" s="115">
        <v>0</v>
      </c>
      <c r="P15" s="116">
        <v>0</v>
      </c>
      <c r="Q15" s="116">
        <v>0</v>
      </c>
      <c r="R15" s="115">
        <v>0</v>
      </c>
      <c r="S15" s="114">
        <f t="shared" si="1"/>
        <v>2</v>
      </c>
      <c r="T15" s="114">
        <f t="shared" si="1"/>
        <v>0</v>
      </c>
      <c r="U15" s="115">
        <v>0</v>
      </c>
      <c r="V15" s="114">
        <f>H15*2+K15*2+N15*3+Q15*1</f>
        <v>0</v>
      </c>
      <c r="W15" s="129">
        <v>-6</v>
      </c>
      <c r="X15" s="116">
        <v>0</v>
      </c>
      <c r="Y15" s="116">
        <v>0</v>
      </c>
      <c r="Z15" s="116">
        <v>0</v>
      </c>
      <c r="AA15" s="129">
        <v>-6</v>
      </c>
      <c r="AB15" s="116">
        <v>0</v>
      </c>
      <c r="AC15" s="116">
        <v>0</v>
      </c>
      <c r="AD15" s="116">
        <v>0</v>
      </c>
      <c r="AE15" s="116">
        <v>0</v>
      </c>
      <c r="AF15" s="116">
        <v>5</v>
      </c>
      <c r="AG15" s="117">
        <f>V15</f>
        <v>0</v>
      </c>
      <c r="AH15" s="132">
        <f>(T15-S15)+SUM(V15:AE15)</f>
        <v>-14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>
        <v>1</v>
      </c>
      <c r="H16" s="114">
        <v>0</v>
      </c>
      <c r="I16" s="115">
        <v>0</v>
      </c>
      <c r="J16" s="114">
        <v>0</v>
      </c>
      <c r="K16" s="114">
        <v>0</v>
      </c>
      <c r="L16" s="115">
        <v>0</v>
      </c>
      <c r="M16" s="116">
        <v>0</v>
      </c>
      <c r="N16" s="116">
        <v>0</v>
      </c>
      <c r="O16" s="115">
        <v>0</v>
      </c>
      <c r="P16" s="116">
        <v>0</v>
      </c>
      <c r="Q16" s="116">
        <v>0</v>
      </c>
      <c r="R16" s="115">
        <v>0</v>
      </c>
      <c r="S16" s="114">
        <f t="shared" si="1"/>
        <v>1</v>
      </c>
      <c r="T16" s="114">
        <f t="shared" si="1"/>
        <v>0</v>
      </c>
      <c r="U16" s="115">
        <v>0</v>
      </c>
      <c r="V16" s="114">
        <f>H16*2+K16*2+N16*3+Q16*1</f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5</v>
      </c>
      <c r="AG16" s="117">
        <f>V16</f>
        <v>0</v>
      </c>
      <c r="AH16" s="114">
        <f>(T16-S16)+SUM(V16:AE16)</f>
        <v>-1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22" t="s">
        <v>85</v>
      </c>
      <c r="H17" s="114"/>
      <c r="I17" s="115"/>
      <c r="J17" s="114"/>
      <c r="K17" s="114"/>
      <c r="L17" s="115"/>
      <c r="M17" s="116"/>
      <c r="N17" s="116"/>
      <c r="O17" s="115"/>
      <c r="P17" s="116"/>
      <c r="Q17" s="116"/>
      <c r="R17" s="115"/>
      <c r="S17" s="114"/>
      <c r="T17" s="114"/>
      <c r="U17" s="115"/>
      <c r="V17" s="114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4"/>
      <c r="AH17" s="66">
        <f t="shared" si="0"/>
        <v>0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22" t="s">
        <v>85</v>
      </c>
      <c r="H18" s="114"/>
      <c r="I18" s="115"/>
      <c r="J18" s="114"/>
      <c r="K18" s="114"/>
      <c r="L18" s="115"/>
      <c r="M18" s="116"/>
      <c r="N18" s="116"/>
      <c r="O18" s="115"/>
      <c r="P18" s="116"/>
      <c r="Q18" s="116"/>
      <c r="R18" s="115"/>
      <c r="S18" s="114"/>
      <c r="T18" s="114"/>
      <c r="U18" s="115"/>
      <c r="V18" s="114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4"/>
      <c r="AH18" s="66">
        <f t="shared" si="0"/>
        <v>0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6" t="s">
        <v>95</v>
      </c>
      <c r="H19" s="66"/>
      <c r="I19" s="56"/>
      <c r="J19" s="66"/>
      <c r="K19" s="66"/>
      <c r="L19" s="56"/>
      <c r="M19" s="67"/>
      <c r="N19" s="67"/>
      <c r="O19" s="56"/>
      <c r="P19" s="67"/>
      <c r="Q19" s="67"/>
      <c r="R19" s="56"/>
      <c r="S19" s="66"/>
      <c r="T19" s="66"/>
      <c r="U19" s="56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6"/>
      <c r="AH19" s="66">
        <f t="shared" si="0"/>
        <v>0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6" t="s">
        <v>95</v>
      </c>
      <c r="H20" s="66"/>
      <c r="I20" s="56"/>
      <c r="J20" s="66"/>
      <c r="K20" s="66"/>
      <c r="L20" s="56"/>
      <c r="M20" s="67"/>
      <c r="N20" s="67"/>
      <c r="O20" s="56"/>
      <c r="P20" s="67"/>
      <c r="Q20" s="67"/>
      <c r="R20" s="56"/>
      <c r="S20" s="66"/>
      <c r="T20" s="66"/>
      <c r="U20" s="56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6"/>
      <c r="AH20" s="66">
        <f t="shared" si="0"/>
        <v>0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13">
        <v>1</v>
      </c>
      <c r="H21" s="114">
        <v>0</v>
      </c>
      <c r="I21" s="115">
        <f>H21/G21</f>
        <v>0</v>
      </c>
      <c r="J21" s="114">
        <v>0</v>
      </c>
      <c r="K21" s="114">
        <v>0</v>
      </c>
      <c r="L21" s="115">
        <v>0</v>
      </c>
      <c r="M21" s="116">
        <v>0</v>
      </c>
      <c r="N21" s="116">
        <v>0</v>
      </c>
      <c r="O21" s="115">
        <v>1</v>
      </c>
      <c r="P21" s="116">
        <v>0</v>
      </c>
      <c r="Q21" s="116">
        <v>0</v>
      </c>
      <c r="R21" s="115">
        <v>0</v>
      </c>
      <c r="S21" s="114">
        <f>G21+J21+M21+P21</f>
        <v>1</v>
      </c>
      <c r="T21" s="114">
        <f>H21+K21+N21+Q21</f>
        <v>0</v>
      </c>
      <c r="U21" s="115">
        <f>T21/S21</f>
        <v>0</v>
      </c>
      <c r="V21" s="114">
        <f>H21*2+K21*2+N21*3+Q21*1</f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-1</v>
      </c>
      <c r="AB21" s="116">
        <v>0</v>
      </c>
      <c r="AC21" s="116">
        <v>0</v>
      </c>
      <c r="AD21" s="116">
        <v>0</v>
      </c>
      <c r="AE21" s="116">
        <v>0</v>
      </c>
      <c r="AF21" s="116">
        <v>5</v>
      </c>
      <c r="AG21" s="117">
        <f>V21</f>
        <v>0</v>
      </c>
      <c r="AH21" s="114">
        <f t="shared" si="0"/>
        <v>-2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113">
        <v>0</v>
      </c>
      <c r="H22" s="114">
        <v>0</v>
      </c>
      <c r="I22" s="115">
        <v>0</v>
      </c>
      <c r="J22" s="114">
        <v>0</v>
      </c>
      <c r="K22" s="114">
        <v>0</v>
      </c>
      <c r="L22" s="115">
        <v>0</v>
      </c>
      <c r="M22" s="116">
        <v>0</v>
      </c>
      <c r="N22" s="116">
        <v>0</v>
      </c>
      <c r="O22" s="115">
        <v>1</v>
      </c>
      <c r="P22" s="116">
        <v>0</v>
      </c>
      <c r="Q22" s="116">
        <v>0</v>
      </c>
      <c r="R22" s="115">
        <v>0</v>
      </c>
      <c r="S22" s="114">
        <f>G22+J22+M22+P22</f>
        <v>0</v>
      </c>
      <c r="T22" s="114">
        <f>H22+K22+N22+Q22</f>
        <v>0</v>
      </c>
      <c r="U22" s="115">
        <v>0</v>
      </c>
      <c r="V22" s="114">
        <f>H22*2+K22*2+N22*3+Q22*1</f>
        <v>0</v>
      </c>
      <c r="W22" s="116">
        <v>-2</v>
      </c>
      <c r="X22" s="116">
        <v>0</v>
      </c>
      <c r="Y22" s="116">
        <v>0</v>
      </c>
      <c r="Z22" s="116">
        <v>1</v>
      </c>
      <c r="AA22" s="116">
        <v>-1</v>
      </c>
      <c r="AB22" s="116">
        <v>0</v>
      </c>
      <c r="AC22" s="116">
        <v>0</v>
      </c>
      <c r="AD22" s="116">
        <v>0</v>
      </c>
      <c r="AE22" s="116">
        <v>0</v>
      </c>
      <c r="AF22" s="116">
        <v>5</v>
      </c>
      <c r="AG22" s="117">
        <f>V22</f>
        <v>0</v>
      </c>
      <c r="AH22" s="114">
        <f t="shared" si="0"/>
        <v>-2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0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0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0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0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0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0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0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0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0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0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7</v>
      </c>
      <c r="H33" s="55">
        <f>SUM(H3:H32)</f>
        <v>0</v>
      </c>
      <c r="I33" s="56">
        <f>H33/G33</f>
        <v>0</v>
      </c>
      <c r="J33" s="55">
        <f>SUM(J3:J32)</f>
        <v>2</v>
      </c>
      <c r="K33" s="55">
        <f>SUM(K3:K32)</f>
        <v>0</v>
      </c>
      <c r="L33" s="56">
        <v>0</v>
      </c>
      <c r="M33" s="55">
        <f>SUM(M3:M32)</f>
        <v>0</v>
      </c>
      <c r="N33" s="55">
        <f>SUM(N3:N32)</f>
        <v>0</v>
      </c>
      <c r="O33" s="56">
        <v>0</v>
      </c>
      <c r="P33" s="55">
        <f>SUM(P3:P32)</f>
        <v>2</v>
      </c>
      <c r="Q33" s="55">
        <f>SUM(Q3:Q32)</f>
        <v>1</v>
      </c>
      <c r="R33" s="56">
        <f>Q33/P33</f>
        <v>0.5</v>
      </c>
      <c r="S33" s="55">
        <f>SUM(S3:S32)</f>
        <v>11</v>
      </c>
      <c r="T33" s="55">
        <f>SUM(T3:T32)</f>
        <v>1</v>
      </c>
      <c r="U33" s="56">
        <f>T33/S33</f>
        <v>0.09090909090909091</v>
      </c>
      <c r="V33" s="55">
        <f aca="true" t="shared" si="2" ref="V33:AG33">SUM(V3:V32)</f>
        <v>1</v>
      </c>
      <c r="W33" s="55">
        <f t="shared" si="2"/>
        <v>-13</v>
      </c>
      <c r="X33" s="55">
        <f t="shared" si="2"/>
        <v>0</v>
      </c>
      <c r="Y33" s="55">
        <f t="shared" si="2"/>
        <v>0</v>
      </c>
      <c r="Z33" s="55">
        <f t="shared" si="2"/>
        <v>5</v>
      </c>
      <c r="AA33" s="55">
        <f t="shared" si="2"/>
        <v>-11</v>
      </c>
      <c r="AB33" s="55">
        <f t="shared" si="2"/>
        <v>-1</v>
      </c>
      <c r="AC33" s="55">
        <f t="shared" si="2"/>
        <v>0</v>
      </c>
      <c r="AD33" s="55">
        <f t="shared" si="2"/>
        <v>2</v>
      </c>
      <c r="AE33" s="55">
        <f t="shared" si="2"/>
        <v>0</v>
      </c>
      <c r="AF33" s="55">
        <f t="shared" si="2"/>
        <v>56</v>
      </c>
      <c r="AG33" s="55">
        <f t="shared" si="2"/>
        <v>1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0</v>
      </c>
      <c r="I34" s="55"/>
      <c r="J34" s="55"/>
      <c r="K34" s="83">
        <f>K33*2</f>
        <v>0</v>
      </c>
      <c r="L34" s="55"/>
      <c r="M34" s="55"/>
      <c r="N34" s="83">
        <f>N33*3</f>
        <v>0</v>
      </c>
      <c r="O34" s="55"/>
      <c r="P34" s="55"/>
      <c r="Q34" s="83">
        <f>Q33*1</f>
        <v>1</v>
      </c>
      <c r="R34" s="55"/>
      <c r="S34" s="55"/>
      <c r="T34" s="55"/>
      <c r="U34" s="55"/>
      <c r="V34" s="83">
        <f>H34+K34+N34+Q34</f>
        <v>1</v>
      </c>
      <c r="W34" s="79"/>
      <c r="X34" s="169">
        <f>X33+Y33</f>
        <v>0</v>
      </c>
      <c r="Y34" s="170"/>
      <c r="Z34" s="171">
        <f>Z33+AA33</f>
        <v>-6</v>
      </c>
      <c r="AA34" s="172"/>
      <c r="AB34" s="81"/>
      <c r="AC34" s="81"/>
      <c r="AD34" s="79"/>
      <c r="AE34" s="79"/>
      <c r="AF34" s="79"/>
      <c r="AG34" s="83">
        <f>S34+V34+Y34+AB34</f>
        <v>1</v>
      </c>
      <c r="AH34" s="55">
        <f>SUM(AH3:AH32)</f>
        <v>-27</v>
      </c>
      <c r="AI34" s="84"/>
      <c r="AJ34" s="84"/>
    </row>
  </sheetData>
  <sheetProtection/>
  <mergeCells count="10">
    <mergeCell ref="AE1:AE2"/>
    <mergeCell ref="AH1:AH2"/>
    <mergeCell ref="X34:Y34"/>
    <mergeCell ref="Z34:AA34"/>
    <mergeCell ref="AB1:AB2"/>
    <mergeCell ref="AC1:AC2"/>
    <mergeCell ref="C1:C2"/>
    <mergeCell ref="D1:F2"/>
    <mergeCell ref="Z1:Z2"/>
    <mergeCell ref="AA1:AA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&amp;CTechnický zápis sezóny 2019/2020 - Jan Piňos</oddHeader>
    <oddFooter>&amp;LVypracoval: Antonín Zezula, 774 104 520, 739 519 689, antonin.zezula@seznam.cz, &amp;D,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3">
        <v>0</v>
      </c>
      <c r="H3" s="114">
        <v>0</v>
      </c>
      <c r="I3" s="115">
        <v>0</v>
      </c>
      <c r="J3" s="114">
        <v>0</v>
      </c>
      <c r="K3" s="114">
        <v>0</v>
      </c>
      <c r="L3" s="115">
        <v>0</v>
      </c>
      <c r="M3" s="116">
        <v>0</v>
      </c>
      <c r="N3" s="116">
        <v>0</v>
      </c>
      <c r="O3" s="115">
        <v>0</v>
      </c>
      <c r="P3" s="116">
        <v>0</v>
      </c>
      <c r="Q3" s="116">
        <v>0</v>
      </c>
      <c r="R3" s="115">
        <v>0</v>
      </c>
      <c r="S3" s="114">
        <f aca="true" t="shared" si="0" ref="S3:T6">G3+J3+M3+P3</f>
        <v>0</v>
      </c>
      <c r="T3" s="114">
        <f t="shared" si="0"/>
        <v>0</v>
      </c>
      <c r="U3" s="115">
        <v>0</v>
      </c>
      <c r="V3" s="114">
        <f>H3*2+K3*2+N3*3+Q3*1</f>
        <v>0</v>
      </c>
      <c r="W3" s="116">
        <v>0</v>
      </c>
      <c r="X3" s="116">
        <v>0</v>
      </c>
      <c r="Y3" s="116">
        <v>0</v>
      </c>
      <c r="Z3" s="116">
        <v>0</v>
      </c>
      <c r="AA3" s="116">
        <v>0</v>
      </c>
      <c r="AB3" s="116">
        <v>0</v>
      </c>
      <c r="AC3" s="116">
        <v>0</v>
      </c>
      <c r="AD3" s="116">
        <v>0</v>
      </c>
      <c r="AE3" s="116">
        <v>0</v>
      </c>
      <c r="AF3" s="116">
        <v>12</v>
      </c>
      <c r="AG3" s="117">
        <f>V3</f>
        <v>0</v>
      </c>
      <c r="AH3" s="114">
        <f>(T3-S3)+SUM(V3:AE3)</f>
        <v>0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13">
        <v>0</v>
      </c>
      <c r="H4" s="114">
        <v>0</v>
      </c>
      <c r="I4" s="115">
        <v>0</v>
      </c>
      <c r="J4" s="114">
        <v>0</v>
      </c>
      <c r="K4" s="114">
        <v>0</v>
      </c>
      <c r="L4" s="115">
        <v>0</v>
      </c>
      <c r="M4" s="116">
        <v>0</v>
      </c>
      <c r="N4" s="116">
        <v>0</v>
      </c>
      <c r="O4" s="115">
        <v>0</v>
      </c>
      <c r="P4" s="116">
        <v>0</v>
      </c>
      <c r="Q4" s="116">
        <v>0</v>
      </c>
      <c r="R4" s="115">
        <v>0</v>
      </c>
      <c r="S4" s="114">
        <f t="shared" si="0"/>
        <v>0</v>
      </c>
      <c r="T4" s="114">
        <f t="shared" si="0"/>
        <v>0</v>
      </c>
      <c r="U4" s="115">
        <v>0</v>
      </c>
      <c r="V4" s="114">
        <f>H4*2+K4*2+N4*3+Q4*1</f>
        <v>0</v>
      </c>
      <c r="W4" s="116">
        <v>0</v>
      </c>
      <c r="X4" s="116">
        <v>0</v>
      </c>
      <c r="Y4" s="116">
        <v>0</v>
      </c>
      <c r="Z4" s="116">
        <v>1</v>
      </c>
      <c r="AA4" s="116">
        <v>-1</v>
      </c>
      <c r="AB4" s="116">
        <v>-1</v>
      </c>
      <c r="AC4" s="116">
        <v>0</v>
      </c>
      <c r="AD4" s="116">
        <v>0</v>
      </c>
      <c r="AE4" s="116">
        <v>0</v>
      </c>
      <c r="AF4" s="116">
        <v>12</v>
      </c>
      <c r="AG4" s="117">
        <f>V4</f>
        <v>0</v>
      </c>
      <c r="AH4" s="114">
        <f>(T4-S4)+SUM(V4:AE4)</f>
        <v>-1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0</v>
      </c>
      <c r="H5" s="114">
        <v>0</v>
      </c>
      <c r="I5" s="115">
        <v>0</v>
      </c>
      <c r="J5" s="114">
        <v>0</v>
      </c>
      <c r="K5" s="114">
        <v>0</v>
      </c>
      <c r="L5" s="115">
        <v>0</v>
      </c>
      <c r="M5" s="116">
        <v>0</v>
      </c>
      <c r="N5" s="116">
        <v>0</v>
      </c>
      <c r="O5" s="115">
        <v>0</v>
      </c>
      <c r="P5" s="116">
        <v>0</v>
      </c>
      <c r="Q5" s="116">
        <v>0</v>
      </c>
      <c r="R5" s="115">
        <v>0</v>
      </c>
      <c r="S5" s="114">
        <f t="shared" si="0"/>
        <v>0</v>
      </c>
      <c r="T5" s="114">
        <f t="shared" si="0"/>
        <v>0</v>
      </c>
      <c r="U5" s="115">
        <v>0</v>
      </c>
      <c r="V5" s="114">
        <f>H5*2+K5*2+N5*3+Q5*1</f>
        <v>0</v>
      </c>
      <c r="W5" s="116">
        <v>0</v>
      </c>
      <c r="X5" s="116">
        <v>0</v>
      </c>
      <c r="Y5" s="116">
        <v>0</v>
      </c>
      <c r="Z5" s="116">
        <v>0</v>
      </c>
      <c r="AA5" s="116">
        <v>0</v>
      </c>
      <c r="AB5" s="116">
        <v>0</v>
      </c>
      <c r="AC5" s="116">
        <v>0</v>
      </c>
      <c r="AD5" s="116">
        <v>0</v>
      </c>
      <c r="AE5" s="116">
        <v>0</v>
      </c>
      <c r="AF5" s="116">
        <v>15</v>
      </c>
      <c r="AG5" s="117">
        <f>V5</f>
        <v>0</v>
      </c>
      <c r="AH5" s="114">
        <f>(T5-S5)+SUM(V5:AE5)</f>
        <v>0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0</v>
      </c>
      <c r="H6" s="114">
        <v>0</v>
      </c>
      <c r="I6" s="115">
        <v>0</v>
      </c>
      <c r="J6" s="114">
        <v>0</v>
      </c>
      <c r="K6" s="114">
        <v>0</v>
      </c>
      <c r="L6" s="115">
        <v>0</v>
      </c>
      <c r="M6" s="116">
        <v>0</v>
      </c>
      <c r="N6" s="116">
        <v>0</v>
      </c>
      <c r="O6" s="115">
        <v>0</v>
      </c>
      <c r="P6" s="116">
        <v>0</v>
      </c>
      <c r="Q6" s="116">
        <v>0</v>
      </c>
      <c r="R6" s="115">
        <v>0</v>
      </c>
      <c r="S6" s="114">
        <f t="shared" si="0"/>
        <v>0</v>
      </c>
      <c r="T6" s="114">
        <f t="shared" si="0"/>
        <v>0</v>
      </c>
      <c r="U6" s="115">
        <v>0</v>
      </c>
      <c r="V6" s="114">
        <f>H6*2+K6*2+N6*3+Q6*1</f>
        <v>0</v>
      </c>
      <c r="W6" s="116">
        <v>0</v>
      </c>
      <c r="X6" s="116">
        <v>0</v>
      </c>
      <c r="Y6" s="116">
        <v>0</v>
      </c>
      <c r="Z6" s="116">
        <v>0</v>
      </c>
      <c r="AA6" s="116">
        <v>-1</v>
      </c>
      <c r="AB6" s="116">
        <v>0</v>
      </c>
      <c r="AC6" s="116">
        <v>0</v>
      </c>
      <c r="AD6" s="116">
        <v>0</v>
      </c>
      <c r="AE6" s="116">
        <v>0</v>
      </c>
      <c r="AF6" s="116">
        <v>15</v>
      </c>
      <c r="AG6" s="117">
        <f>V6</f>
        <v>0</v>
      </c>
      <c r="AH6" s="114">
        <f>(T6-S6)+SUM(V6:AE6)</f>
        <v>-1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37" t="s">
        <v>96</v>
      </c>
      <c r="H7" s="114"/>
      <c r="I7" s="115"/>
      <c r="J7" s="114"/>
      <c r="K7" s="114"/>
      <c r="L7" s="115"/>
      <c r="M7" s="116"/>
      <c r="N7" s="116"/>
      <c r="O7" s="115"/>
      <c r="P7" s="116"/>
      <c r="Q7" s="116"/>
      <c r="R7" s="115"/>
      <c r="S7" s="114"/>
      <c r="T7" s="114"/>
      <c r="U7" s="115"/>
      <c r="V7" s="11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4"/>
      <c r="AH7" s="66">
        <f aca="true" t="shared" si="1" ref="AH7:AH32">(T7-S7)+SUM(V7:AE7)</f>
        <v>0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37" t="s">
        <v>96</v>
      </c>
      <c r="H8" s="114"/>
      <c r="I8" s="115"/>
      <c r="J8" s="114"/>
      <c r="K8" s="114"/>
      <c r="L8" s="115"/>
      <c r="M8" s="116"/>
      <c r="N8" s="116"/>
      <c r="O8" s="115"/>
      <c r="P8" s="116"/>
      <c r="Q8" s="116"/>
      <c r="R8" s="115"/>
      <c r="S8" s="114"/>
      <c r="T8" s="114"/>
      <c r="U8" s="115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4"/>
      <c r="AH8" s="66">
        <f t="shared" si="1"/>
        <v>0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22" t="s">
        <v>103</v>
      </c>
      <c r="H9" s="114"/>
      <c r="I9" s="115"/>
      <c r="J9" s="114"/>
      <c r="K9" s="114"/>
      <c r="L9" s="115"/>
      <c r="M9" s="116"/>
      <c r="N9" s="116"/>
      <c r="O9" s="115"/>
      <c r="P9" s="116"/>
      <c r="Q9" s="116"/>
      <c r="R9" s="115"/>
      <c r="S9" s="114"/>
      <c r="T9" s="114"/>
      <c r="U9" s="115"/>
      <c r="V9" s="114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4"/>
      <c r="AH9" s="66">
        <f t="shared" si="1"/>
        <v>0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22" t="s">
        <v>103</v>
      </c>
      <c r="H10" s="114"/>
      <c r="I10" s="115"/>
      <c r="J10" s="114"/>
      <c r="K10" s="114"/>
      <c r="L10" s="115"/>
      <c r="M10" s="116"/>
      <c r="N10" s="116"/>
      <c r="O10" s="115"/>
      <c r="P10" s="116"/>
      <c r="Q10" s="116"/>
      <c r="R10" s="115"/>
      <c r="S10" s="114"/>
      <c r="T10" s="114"/>
      <c r="U10" s="115"/>
      <c r="V10" s="114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4"/>
      <c r="AH10" s="66">
        <f t="shared" si="1"/>
        <v>0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22" t="s">
        <v>103</v>
      </c>
      <c r="H11" s="114"/>
      <c r="I11" s="115"/>
      <c r="J11" s="114"/>
      <c r="K11" s="114"/>
      <c r="L11" s="115"/>
      <c r="M11" s="116"/>
      <c r="N11" s="116"/>
      <c r="O11" s="115"/>
      <c r="P11" s="116"/>
      <c r="Q11" s="116"/>
      <c r="R11" s="115"/>
      <c r="S11" s="114"/>
      <c r="T11" s="114"/>
      <c r="U11" s="115"/>
      <c r="V11" s="114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4"/>
      <c r="AH11" s="66">
        <f t="shared" si="1"/>
        <v>0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22" t="s">
        <v>103</v>
      </c>
      <c r="H12" s="114"/>
      <c r="I12" s="115"/>
      <c r="J12" s="114"/>
      <c r="K12" s="114"/>
      <c r="L12" s="115"/>
      <c r="M12" s="116"/>
      <c r="N12" s="116"/>
      <c r="O12" s="115"/>
      <c r="P12" s="116"/>
      <c r="Q12" s="116"/>
      <c r="R12" s="115"/>
      <c r="S12" s="114"/>
      <c r="T12" s="114"/>
      <c r="U12" s="115"/>
      <c r="V12" s="114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4"/>
      <c r="AH12" s="66">
        <f t="shared" si="1"/>
        <v>0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22" t="s">
        <v>85</v>
      </c>
      <c r="H13" s="114"/>
      <c r="I13" s="115"/>
      <c r="J13" s="114"/>
      <c r="K13" s="114"/>
      <c r="L13" s="115"/>
      <c r="M13" s="116"/>
      <c r="N13" s="116"/>
      <c r="O13" s="115"/>
      <c r="P13" s="116"/>
      <c r="Q13" s="116"/>
      <c r="R13" s="115"/>
      <c r="S13" s="114"/>
      <c r="T13" s="114"/>
      <c r="U13" s="115"/>
      <c r="V13" s="114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4"/>
      <c r="AH13" s="66">
        <f t="shared" si="1"/>
        <v>0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22" t="s">
        <v>85</v>
      </c>
      <c r="H14" s="114"/>
      <c r="I14" s="115"/>
      <c r="J14" s="114"/>
      <c r="K14" s="114"/>
      <c r="L14" s="115"/>
      <c r="M14" s="116"/>
      <c r="N14" s="116"/>
      <c r="O14" s="115"/>
      <c r="P14" s="116"/>
      <c r="Q14" s="116"/>
      <c r="R14" s="115"/>
      <c r="S14" s="114"/>
      <c r="T14" s="114"/>
      <c r="U14" s="115"/>
      <c r="V14" s="114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4"/>
      <c r="AH14" s="66">
        <f t="shared" si="1"/>
        <v>0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>
        <v>0</v>
      </c>
      <c r="H15" s="114">
        <v>0</v>
      </c>
      <c r="I15" s="115">
        <v>0</v>
      </c>
      <c r="J15" s="114">
        <v>0</v>
      </c>
      <c r="K15" s="114">
        <v>0</v>
      </c>
      <c r="L15" s="115">
        <v>0</v>
      </c>
      <c r="M15" s="116">
        <v>0</v>
      </c>
      <c r="N15" s="116">
        <v>0</v>
      </c>
      <c r="O15" s="115">
        <v>0</v>
      </c>
      <c r="P15" s="116">
        <v>0</v>
      </c>
      <c r="Q15" s="116">
        <v>0</v>
      </c>
      <c r="R15" s="115">
        <v>0</v>
      </c>
      <c r="S15" s="114">
        <f>G15+J15+M15+P15</f>
        <v>0</v>
      </c>
      <c r="T15" s="114">
        <f>H15+K15+N15+Q15</f>
        <v>0</v>
      </c>
      <c r="U15" s="115">
        <v>0</v>
      </c>
      <c r="V15" s="114">
        <f>H15*2+K15*2+N15*3+Q15*1</f>
        <v>0</v>
      </c>
      <c r="W15" s="116">
        <v>-4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7</v>
      </c>
      <c r="AG15" s="117">
        <f>V15</f>
        <v>0</v>
      </c>
      <c r="AH15" s="114">
        <f t="shared" si="1"/>
        <v>-4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>
        <v>2</v>
      </c>
      <c r="H16" s="114">
        <v>0</v>
      </c>
      <c r="I16" s="115">
        <f>H16/G16</f>
        <v>0</v>
      </c>
      <c r="J16" s="114">
        <v>0</v>
      </c>
      <c r="K16" s="114">
        <v>0</v>
      </c>
      <c r="L16" s="115">
        <v>0</v>
      </c>
      <c r="M16" s="116">
        <v>0</v>
      </c>
      <c r="N16" s="116">
        <v>0</v>
      </c>
      <c r="O16" s="115">
        <v>0</v>
      </c>
      <c r="P16" s="116">
        <v>0</v>
      </c>
      <c r="Q16" s="116">
        <v>0</v>
      </c>
      <c r="R16" s="115">
        <v>0</v>
      </c>
      <c r="S16" s="114">
        <f>G16+J16+M16+P16</f>
        <v>2</v>
      </c>
      <c r="T16" s="114">
        <f>H16+K16+N16+Q16</f>
        <v>0</v>
      </c>
      <c r="U16" s="115">
        <f>T16/S16</f>
        <v>0</v>
      </c>
      <c r="V16" s="114">
        <f>H16*2+K16*2+N16*3+Q16*1</f>
        <v>0</v>
      </c>
      <c r="W16" s="116">
        <v>0</v>
      </c>
      <c r="X16" s="116">
        <v>0</v>
      </c>
      <c r="Y16" s="116">
        <v>1</v>
      </c>
      <c r="Z16" s="116">
        <v>1</v>
      </c>
      <c r="AA16" s="116">
        <v>-1</v>
      </c>
      <c r="AB16" s="116">
        <v>0</v>
      </c>
      <c r="AC16" s="116">
        <v>0</v>
      </c>
      <c r="AD16" s="116">
        <v>0</v>
      </c>
      <c r="AE16" s="116">
        <v>0</v>
      </c>
      <c r="AF16" s="116">
        <v>7</v>
      </c>
      <c r="AG16" s="117">
        <f>V16</f>
        <v>0</v>
      </c>
      <c r="AH16" s="114">
        <f t="shared" si="1"/>
        <v>-1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22" t="s">
        <v>112</v>
      </c>
      <c r="H17" s="114"/>
      <c r="I17" s="115"/>
      <c r="J17" s="114"/>
      <c r="K17" s="114"/>
      <c r="L17" s="115"/>
      <c r="M17" s="116"/>
      <c r="N17" s="116"/>
      <c r="O17" s="115"/>
      <c r="P17" s="116"/>
      <c r="Q17" s="116"/>
      <c r="R17" s="115"/>
      <c r="S17" s="114"/>
      <c r="T17" s="114"/>
      <c r="U17" s="115"/>
      <c r="V17" s="114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4"/>
      <c r="AH17" s="66">
        <f t="shared" si="1"/>
        <v>0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22" t="s">
        <v>112</v>
      </c>
      <c r="H18" s="114"/>
      <c r="I18" s="115"/>
      <c r="J18" s="114"/>
      <c r="K18" s="114"/>
      <c r="L18" s="115"/>
      <c r="M18" s="116"/>
      <c r="N18" s="116"/>
      <c r="O18" s="115"/>
      <c r="P18" s="116"/>
      <c r="Q18" s="116"/>
      <c r="R18" s="115"/>
      <c r="S18" s="114"/>
      <c r="T18" s="114"/>
      <c r="U18" s="115"/>
      <c r="V18" s="114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4"/>
      <c r="AH18" s="66">
        <f t="shared" si="1"/>
        <v>0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22" t="s">
        <v>112</v>
      </c>
      <c r="H19" s="66"/>
      <c r="I19" s="56"/>
      <c r="J19" s="66"/>
      <c r="K19" s="66"/>
      <c r="L19" s="56"/>
      <c r="M19" s="67"/>
      <c r="N19" s="67"/>
      <c r="O19" s="56"/>
      <c r="P19" s="67"/>
      <c r="Q19" s="67"/>
      <c r="R19" s="56"/>
      <c r="S19" s="66"/>
      <c r="T19" s="66"/>
      <c r="U19" s="56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6"/>
      <c r="AH19" s="66">
        <f t="shared" si="1"/>
        <v>0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22" t="s">
        <v>112</v>
      </c>
      <c r="H20" s="66"/>
      <c r="I20" s="56"/>
      <c r="J20" s="66"/>
      <c r="K20" s="66"/>
      <c r="L20" s="56"/>
      <c r="M20" s="67"/>
      <c r="N20" s="67"/>
      <c r="O20" s="56"/>
      <c r="P20" s="67"/>
      <c r="Q20" s="67"/>
      <c r="R20" s="56"/>
      <c r="S20" s="66"/>
      <c r="T20" s="66"/>
      <c r="U20" s="56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6"/>
      <c r="AH20" s="66">
        <f t="shared" si="1"/>
        <v>0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22" t="s">
        <v>112</v>
      </c>
      <c r="H21" s="66"/>
      <c r="I21" s="56"/>
      <c r="J21" s="66"/>
      <c r="K21" s="66"/>
      <c r="L21" s="56"/>
      <c r="M21" s="67"/>
      <c r="N21" s="67"/>
      <c r="O21" s="56"/>
      <c r="P21" s="67"/>
      <c r="Q21" s="67"/>
      <c r="R21" s="56"/>
      <c r="S21" s="66"/>
      <c r="T21" s="66"/>
      <c r="U21" s="56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6"/>
      <c r="AH21" s="66">
        <f t="shared" si="1"/>
        <v>0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122" t="s">
        <v>112</v>
      </c>
      <c r="H22" s="66"/>
      <c r="I22" s="56"/>
      <c r="J22" s="66"/>
      <c r="K22" s="66"/>
      <c r="L22" s="56"/>
      <c r="M22" s="67"/>
      <c r="N22" s="67"/>
      <c r="O22" s="56"/>
      <c r="P22" s="67"/>
      <c r="Q22" s="67"/>
      <c r="R22" s="56"/>
      <c r="S22" s="66"/>
      <c r="T22" s="66"/>
      <c r="U22" s="56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6"/>
      <c r="AH22" s="66">
        <f t="shared" si="1"/>
        <v>0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1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1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1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1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1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1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1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1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1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1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2</v>
      </c>
      <c r="H33" s="55">
        <f>SUM(H3:H32)</f>
        <v>0</v>
      </c>
      <c r="I33" s="56">
        <f>H33/G33</f>
        <v>0</v>
      </c>
      <c r="J33" s="55">
        <f>SUM(J3:J32)</f>
        <v>0</v>
      </c>
      <c r="K33" s="55">
        <f>SUM(K3:K32)</f>
        <v>0</v>
      </c>
      <c r="L33" s="56">
        <v>0</v>
      </c>
      <c r="M33" s="55">
        <f>SUM(M3:M32)</f>
        <v>0</v>
      </c>
      <c r="N33" s="55">
        <f>SUM(N3:N32)</f>
        <v>0</v>
      </c>
      <c r="O33" s="56">
        <v>0</v>
      </c>
      <c r="P33" s="55">
        <f>SUM(P3:P32)</f>
        <v>0</v>
      </c>
      <c r="Q33" s="55">
        <f>SUM(Q3:Q32)</f>
        <v>0</v>
      </c>
      <c r="R33" s="56">
        <v>0</v>
      </c>
      <c r="S33" s="55">
        <f>SUM(S3:S32)</f>
        <v>2</v>
      </c>
      <c r="T33" s="55">
        <f>SUM(T3:T32)</f>
        <v>0</v>
      </c>
      <c r="U33" s="56">
        <f>T33/S33</f>
        <v>0</v>
      </c>
      <c r="V33" s="55">
        <f aca="true" t="shared" si="2" ref="V33:AG33">SUM(V3:V32)</f>
        <v>0</v>
      </c>
      <c r="W33" s="55">
        <f t="shared" si="2"/>
        <v>-4</v>
      </c>
      <c r="X33" s="55">
        <f t="shared" si="2"/>
        <v>0</v>
      </c>
      <c r="Y33" s="55">
        <f t="shared" si="2"/>
        <v>1</v>
      </c>
      <c r="Z33" s="55">
        <f t="shared" si="2"/>
        <v>2</v>
      </c>
      <c r="AA33" s="55">
        <f t="shared" si="2"/>
        <v>-3</v>
      </c>
      <c r="AB33" s="55">
        <f t="shared" si="2"/>
        <v>-1</v>
      </c>
      <c r="AC33" s="55">
        <f t="shared" si="2"/>
        <v>0</v>
      </c>
      <c r="AD33" s="55">
        <f t="shared" si="2"/>
        <v>0</v>
      </c>
      <c r="AE33" s="55">
        <f t="shared" si="2"/>
        <v>0</v>
      </c>
      <c r="AF33" s="55">
        <f t="shared" si="2"/>
        <v>68</v>
      </c>
      <c r="AG33" s="55">
        <f t="shared" si="2"/>
        <v>0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0</v>
      </c>
      <c r="I34" s="55"/>
      <c r="J34" s="55"/>
      <c r="K34" s="83">
        <f>K33*2</f>
        <v>0</v>
      </c>
      <c r="L34" s="55"/>
      <c r="M34" s="55"/>
      <c r="N34" s="83">
        <f>N33*3</f>
        <v>0</v>
      </c>
      <c r="O34" s="55"/>
      <c r="P34" s="55"/>
      <c r="Q34" s="83">
        <f>Q33*1</f>
        <v>0</v>
      </c>
      <c r="R34" s="55"/>
      <c r="S34" s="55"/>
      <c r="T34" s="55"/>
      <c r="U34" s="55"/>
      <c r="V34" s="83">
        <f>H34+K34+N34+Q34</f>
        <v>0</v>
      </c>
      <c r="W34" s="79"/>
      <c r="X34" s="169">
        <f>X33+Y33</f>
        <v>1</v>
      </c>
      <c r="Y34" s="170"/>
      <c r="Z34" s="171">
        <f>Z33+AA33</f>
        <v>-1</v>
      </c>
      <c r="AA34" s="172"/>
      <c r="AB34" s="81"/>
      <c r="AC34" s="81"/>
      <c r="AD34" s="79"/>
      <c r="AE34" s="79"/>
      <c r="AF34" s="79"/>
      <c r="AG34" s="83">
        <f>S34+V34+Y34+AB34</f>
        <v>0</v>
      </c>
      <c r="AH34" s="55">
        <f>SUM(AH3:AH32)</f>
        <v>-7</v>
      </c>
      <c r="AI34" s="84"/>
      <c r="AJ34" s="84"/>
    </row>
  </sheetData>
  <sheetProtection/>
  <mergeCells count="10">
    <mergeCell ref="AE1:AE2"/>
    <mergeCell ref="AH1:AH2"/>
    <mergeCell ref="X34:Y34"/>
    <mergeCell ref="Z34:AA34"/>
    <mergeCell ref="AB1:AB2"/>
    <mergeCell ref="AC1:AC2"/>
    <mergeCell ref="C1:C2"/>
    <mergeCell ref="D1:F2"/>
    <mergeCell ref="Z1:Z2"/>
    <mergeCell ref="AA1:AA2"/>
  </mergeCells>
  <printOptions/>
  <pageMargins left="0" right="0" top="0.7874015748031497" bottom="0.7874015748031497" header="0.5118110236220472" footer="0.5118110236220472"/>
  <pageSetup horizontalDpi="200" verticalDpi="200" orientation="landscape" paperSize="9" scale="95" r:id="rId1"/>
  <headerFooter alignWithMargins="0">
    <oddHeader>&amp;CTechnický zápis sezóny 2019/2020</oddHeader>
    <oddFooter>&amp;LVypracoval: Antonín Zezula, 774 104 520, 739 519 689, antonin.zezula@seznam.cz, &amp;D,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3">
        <v>0</v>
      </c>
      <c r="H3" s="114">
        <v>0</v>
      </c>
      <c r="I3" s="115">
        <v>0</v>
      </c>
      <c r="J3" s="114">
        <v>1</v>
      </c>
      <c r="K3" s="114">
        <v>1</v>
      </c>
      <c r="L3" s="115">
        <f>K3/J3</f>
        <v>1</v>
      </c>
      <c r="M3" s="116">
        <v>0</v>
      </c>
      <c r="N3" s="116">
        <v>0</v>
      </c>
      <c r="O3" s="115">
        <v>0</v>
      </c>
      <c r="P3" s="116">
        <v>0</v>
      </c>
      <c r="Q3" s="116">
        <v>0</v>
      </c>
      <c r="R3" s="115">
        <v>0</v>
      </c>
      <c r="S3" s="114">
        <f aca="true" t="shared" si="0" ref="S3:T6">G3+J3+M3+P3</f>
        <v>1</v>
      </c>
      <c r="T3" s="114">
        <f t="shared" si="0"/>
        <v>1</v>
      </c>
      <c r="U3" s="115">
        <f>T3/S3</f>
        <v>1</v>
      </c>
      <c r="V3" s="114">
        <f aca="true" t="shared" si="1" ref="V3:V8">H3*2+K3*2+N3*3+Q3*1</f>
        <v>2</v>
      </c>
      <c r="W3" s="116">
        <v>-2</v>
      </c>
      <c r="X3" s="116">
        <v>0</v>
      </c>
      <c r="Y3" s="116">
        <v>1</v>
      </c>
      <c r="Z3" s="116">
        <v>1</v>
      </c>
      <c r="AA3" s="116">
        <v>-1</v>
      </c>
      <c r="AB3" s="116">
        <v>0</v>
      </c>
      <c r="AC3" s="116">
        <v>0</v>
      </c>
      <c r="AD3" s="116">
        <v>0</v>
      </c>
      <c r="AE3" s="116">
        <v>0</v>
      </c>
      <c r="AF3" s="116">
        <v>25</v>
      </c>
      <c r="AG3" s="117">
        <f aca="true" t="shared" si="2" ref="AG3:AG8">V3</f>
        <v>2</v>
      </c>
      <c r="AH3" s="114">
        <f aca="true" t="shared" si="3" ref="AH3:AH8">(T3-S3)+SUM(V3:AE3)</f>
        <v>1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13">
        <v>0</v>
      </c>
      <c r="H4" s="114">
        <v>0</v>
      </c>
      <c r="I4" s="115">
        <v>0</v>
      </c>
      <c r="J4" s="114">
        <v>1</v>
      </c>
      <c r="K4" s="114">
        <v>1</v>
      </c>
      <c r="L4" s="115">
        <f>K4/J4</f>
        <v>1</v>
      </c>
      <c r="M4" s="116">
        <v>0</v>
      </c>
      <c r="N4" s="116">
        <v>0</v>
      </c>
      <c r="O4" s="115">
        <v>0</v>
      </c>
      <c r="P4" s="116">
        <v>0</v>
      </c>
      <c r="Q4" s="116">
        <v>0</v>
      </c>
      <c r="R4" s="115">
        <v>0</v>
      </c>
      <c r="S4" s="114">
        <f t="shared" si="0"/>
        <v>1</v>
      </c>
      <c r="T4" s="114">
        <f t="shared" si="0"/>
        <v>1</v>
      </c>
      <c r="U4" s="115">
        <f>T4/S4</f>
        <v>1</v>
      </c>
      <c r="V4" s="114">
        <f t="shared" si="1"/>
        <v>2</v>
      </c>
      <c r="W4" s="116">
        <v>-2</v>
      </c>
      <c r="X4" s="116">
        <v>0</v>
      </c>
      <c r="Y4" s="116">
        <v>1</v>
      </c>
      <c r="Z4" s="116">
        <v>1</v>
      </c>
      <c r="AA4" s="116">
        <v>-1</v>
      </c>
      <c r="AB4" s="116">
        <v>0</v>
      </c>
      <c r="AC4" s="116">
        <v>0</v>
      </c>
      <c r="AD4" s="116">
        <v>0</v>
      </c>
      <c r="AE4" s="116">
        <v>0</v>
      </c>
      <c r="AF4" s="116">
        <v>25</v>
      </c>
      <c r="AG4" s="117">
        <f t="shared" si="2"/>
        <v>2</v>
      </c>
      <c r="AH4" s="114">
        <f t="shared" si="3"/>
        <v>1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0</v>
      </c>
      <c r="H5" s="114">
        <v>0</v>
      </c>
      <c r="I5" s="115">
        <v>0</v>
      </c>
      <c r="J5" s="114">
        <v>0</v>
      </c>
      <c r="K5" s="114">
        <v>0</v>
      </c>
      <c r="L5" s="115">
        <v>0</v>
      </c>
      <c r="M5" s="116">
        <v>0</v>
      </c>
      <c r="N5" s="116">
        <v>0</v>
      </c>
      <c r="O5" s="115">
        <v>0</v>
      </c>
      <c r="P5" s="116">
        <v>0</v>
      </c>
      <c r="Q5" s="116">
        <v>0</v>
      </c>
      <c r="R5" s="115">
        <v>0</v>
      </c>
      <c r="S5" s="114">
        <f t="shared" si="0"/>
        <v>0</v>
      </c>
      <c r="T5" s="114">
        <f t="shared" si="0"/>
        <v>0</v>
      </c>
      <c r="U5" s="115">
        <v>0</v>
      </c>
      <c r="V5" s="114">
        <f t="shared" si="1"/>
        <v>0</v>
      </c>
      <c r="W5" s="116">
        <v>0</v>
      </c>
      <c r="X5" s="116">
        <v>0</v>
      </c>
      <c r="Y5" s="116">
        <v>0</v>
      </c>
      <c r="Z5" s="116">
        <v>0</v>
      </c>
      <c r="AA5" s="116">
        <v>0</v>
      </c>
      <c r="AB5" s="116">
        <v>0</v>
      </c>
      <c r="AC5" s="116">
        <v>0</v>
      </c>
      <c r="AD5" s="116">
        <v>0</v>
      </c>
      <c r="AE5" s="116">
        <v>0</v>
      </c>
      <c r="AF5" s="116">
        <v>21</v>
      </c>
      <c r="AG5" s="117">
        <f t="shared" si="2"/>
        <v>0</v>
      </c>
      <c r="AH5" s="114">
        <f t="shared" si="3"/>
        <v>0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1</v>
      </c>
      <c r="H6" s="114">
        <v>1</v>
      </c>
      <c r="I6" s="115">
        <f>H6/G6</f>
        <v>1</v>
      </c>
      <c r="J6" s="114">
        <v>0</v>
      </c>
      <c r="K6" s="114">
        <v>0</v>
      </c>
      <c r="L6" s="115">
        <v>0</v>
      </c>
      <c r="M6" s="116">
        <v>0</v>
      </c>
      <c r="N6" s="116">
        <v>0</v>
      </c>
      <c r="O6" s="115">
        <v>0</v>
      </c>
      <c r="P6" s="116">
        <v>0</v>
      </c>
      <c r="Q6" s="116">
        <v>0</v>
      </c>
      <c r="R6" s="115">
        <v>0</v>
      </c>
      <c r="S6" s="114">
        <f t="shared" si="0"/>
        <v>1</v>
      </c>
      <c r="T6" s="114">
        <f t="shared" si="0"/>
        <v>1</v>
      </c>
      <c r="U6" s="115">
        <f>T6/S6</f>
        <v>1</v>
      </c>
      <c r="V6" s="114">
        <f t="shared" si="1"/>
        <v>2</v>
      </c>
      <c r="W6" s="116">
        <v>-2</v>
      </c>
      <c r="X6" s="116">
        <v>0</v>
      </c>
      <c r="Y6" s="116">
        <v>1</v>
      </c>
      <c r="Z6" s="116">
        <v>1</v>
      </c>
      <c r="AA6" s="116">
        <v>0</v>
      </c>
      <c r="AB6" s="116">
        <v>0</v>
      </c>
      <c r="AC6" s="116">
        <v>0</v>
      </c>
      <c r="AD6" s="116">
        <v>1</v>
      </c>
      <c r="AE6" s="116">
        <v>0</v>
      </c>
      <c r="AF6" s="116">
        <v>21</v>
      </c>
      <c r="AG6" s="117">
        <f t="shared" si="2"/>
        <v>2</v>
      </c>
      <c r="AH6" s="114">
        <f t="shared" si="3"/>
        <v>3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45">
        <v>8</v>
      </c>
      <c r="H7" s="132">
        <v>2</v>
      </c>
      <c r="I7" s="146">
        <f>H7/G7</f>
        <v>0.25</v>
      </c>
      <c r="J7" s="114">
        <v>2</v>
      </c>
      <c r="K7" s="114">
        <v>0</v>
      </c>
      <c r="L7" s="115">
        <v>0</v>
      </c>
      <c r="M7" s="116">
        <v>0</v>
      </c>
      <c r="N7" s="116">
        <v>0</v>
      </c>
      <c r="O7" s="115">
        <v>0</v>
      </c>
      <c r="P7" s="116">
        <v>0</v>
      </c>
      <c r="Q7" s="116">
        <v>0</v>
      </c>
      <c r="R7" s="115">
        <v>0</v>
      </c>
      <c r="S7" s="132">
        <f>G7+J7+M7+P7</f>
        <v>10</v>
      </c>
      <c r="T7" s="132">
        <f>H7+K7+N7+Q7</f>
        <v>2</v>
      </c>
      <c r="U7" s="146">
        <f>T7/S7</f>
        <v>0.2</v>
      </c>
      <c r="V7" s="114">
        <f t="shared" si="1"/>
        <v>4</v>
      </c>
      <c r="W7" s="116">
        <v>-4</v>
      </c>
      <c r="X7" s="116">
        <v>0</v>
      </c>
      <c r="Y7" s="116">
        <v>1</v>
      </c>
      <c r="Z7" s="116">
        <v>1</v>
      </c>
      <c r="AA7" s="116">
        <v>-4</v>
      </c>
      <c r="AB7" s="116">
        <v>0</v>
      </c>
      <c r="AC7" s="116">
        <v>0</v>
      </c>
      <c r="AD7" s="116">
        <v>1</v>
      </c>
      <c r="AE7" s="116">
        <v>0</v>
      </c>
      <c r="AF7" s="116">
        <v>15</v>
      </c>
      <c r="AG7" s="117">
        <f t="shared" si="2"/>
        <v>4</v>
      </c>
      <c r="AH7" s="114">
        <f t="shared" si="3"/>
        <v>-9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13">
        <v>2</v>
      </c>
      <c r="H8" s="114">
        <v>0</v>
      </c>
      <c r="I8" s="115">
        <f>H8/G8</f>
        <v>0</v>
      </c>
      <c r="J8" s="114">
        <v>0</v>
      </c>
      <c r="K8" s="114">
        <v>0</v>
      </c>
      <c r="L8" s="115">
        <v>0</v>
      </c>
      <c r="M8" s="116">
        <v>0</v>
      </c>
      <c r="N8" s="116">
        <v>0</v>
      </c>
      <c r="O8" s="115">
        <v>0</v>
      </c>
      <c r="P8" s="116">
        <v>0</v>
      </c>
      <c r="Q8" s="116">
        <v>0</v>
      </c>
      <c r="R8" s="115">
        <v>0</v>
      </c>
      <c r="S8" s="114">
        <f>G8+J8+M8+P8</f>
        <v>2</v>
      </c>
      <c r="T8" s="114">
        <f>H8+K8+N8+Q8</f>
        <v>0</v>
      </c>
      <c r="U8" s="115">
        <f>T8/S8</f>
        <v>0</v>
      </c>
      <c r="V8" s="114">
        <f t="shared" si="1"/>
        <v>0</v>
      </c>
      <c r="W8" s="129">
        <v>-10</v>
      </c>
      <c r="X8" s="116">
        <v>1</v>
      </c>
      <c r="Y8" s="116">
        <v>1</v>
      </c>
      <c r="Z8" s="116">
        <v>0</v>
      </c>
      <c r="AA8" s="116">
        <v>-1</v>
      </c>
      <c r="AB8" s="116">
        <v>0</v>
      </c>
      <c r="AC8" s="116">
        <v>0</v>
      </c>
      <c r="AD8" s="116">
        <v>0</v>
      </c>
      <c r="AE8" s="116">
        <v>0</v>
      </c>
      <c r="AF8" s="116">
        <v>15</v>
      </c>
      <c r="AG8" s="117">
        <f t="shared" si="2"/>
        <v>0</v>
      </c>
      <c r="AH8" s="114">
        <f t="shared" si="3"/>
        <v>-11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22" t="s">
        <v>93</v>
      </c>
      <c r="H9" s="114"/>
      <c r="I9" s="115"/>
      <c r="J9" s="114"/>
      <c r="K9" s="114"/>
      <c r="L9" s="115"/>
      <c r="M9" s="116"/>
      <c r="N9" s="116"/>
      <c r="O9" s="115"/>
      <c r="P9" s="116"/>
      <c r="Q9" s="116"/>
      <c r="R9" s="115"/>
      <c r="S9" s="114"/>
      <c r="T9" s="114"/>
      <c r="U9" s="115"/>
      <c r="V9" s="114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4"/>
      <c r="AH9" s="66">
        <f aca="true" t="shared" si="4" ref="AH9:AH32">(T9-S9)+SUM(V9:AE9)</f>
        <v>0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22" t="s">
        <v>93</v>
      </c>
      <c r="H10" s="114"/>
      <c r="I10" s="115"/>
      <c r="J10" s="114"/>
      <c r="K10" s="114"/>
      <c r="L10" s="115"/>
      <c r="M10" s="116"/>
      <c r="N10" s="116"/>
      <c r="O10" s="115"/>
      <c r="P10" s="116"/>
      <c r="Q10" s="116"/>
      <c r="R10" s="115"/>
      <c r="S10" s="114"/>
      <c r="T10" s="114"/>
      <c r="U10" s="115"/>
      <c r="V10" s="114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4"/>
      <c r="AH10" s="66">
        <f t="shared" si="4"/>
        <v>0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22" t="s">
        <v>87</v>
      </c>
      <c r="H11" s="114"/>
      <c r="I11" s="115"/>
      <c r="J11" s="114"/>
      <c r="K11" s="114"/>
      <c r="L11" s="115"/>
      <c r="M11" s="116"/>
      <c r="N11" s="116"/>
      <c r="O11" s="115"/>
      <c r="P11" s="116"/>
      <c r="Q11" s="116"/>
      <c r="R11" s="115"/>
      <c r="S11" s="114"/>
      <c r="T11" s="114"/>
      <c r="U11" s="115"/>
      <c r="V11" s="114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4"/>
      <c r="AH11" s="66">
        <f t="shared" si="4"/>
        <v>0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13">
        <v>0</v>
      </c>
      <c r="H12" s="114">
        <v>0</v>
      </c>
      <c r="I12" s="115">
        <v>0</v>
      </c>
      <c r="J12" s="114">
        <v>0</v>
      </c>
      <c r="K12" s="114">
        <v>0</v>
      </c>
      <c r="L12" s="115">
        <v>0</v>
      </c>
      <c r="M12" s="116">
        <v>0</v>
      </c>
      <c r="N12" s="116">
        <v>0</v>
      </c>
      <c r="O12" s="115">
        <v>0</v>
      </c>
      <c r="P12" s="116">
        <v>0</v>
      </c>
      <c r="Q12" s="116">
        <v>0</v>
      </c>
      <c r="R12" s="115">
        <v>0</v>
      </c>
      <c r="S12" s="114">
        <f aca="true" t="shared" si="5" ref="S12:T16">G12+J12+M12+P12</f>
        <v>0</v>
      </c>
      <c r="T12" s="114">
        <f t="shared" si="5"/>
        <v>0</v>
      </c>
      <c r="U12" s="115">
        <v>0</v>
      </c>
      <c r="V12" s="114">
        <f aca="true" t="shared" si="6" ref="V12:V20">H12*2+K12*2+N12*3+Q12*1</f>
        <v>0</v>
      </c>
      <c r="W12" s="116">
        <v>0</v>
      </c>
      <c r="X12" s="116">
        <v>0</v>
      </c>
      <c r="Y12" s="116">
        <v>0</v>
      </c>
      <c r="Z12" s="116">
        <v>1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7">
        <f aca="true" t="shared" si="7" ref="AG12:AG22">V12</f>
        <v>0</v>
      </c>
      <c r="AH12" s="114">
        <f aca="true" t="shared" si="8" ref="AH12:AH22">(T12-S12)+SUM(V12:AE12)</f>
        <v>1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13">
        <v>1</v>
      </c>
      <c r="H13" s="114">
        <v>0</v>
      </c>
      <c r="I13" s="115">
        <v>0</v>
      </c>
      <c r="J13" s="114">
        <v>0</v>
      </c>
      <c r="K13" s="114">
        <v>0</v>
      </c>
      <c r="L13" s="115">
        <v>0</v>
      </c>
      <c r="M13" s="116">
        <v>0</v>
      </c>
      <c r="N13" s="116">
        <v>0</v>
      </c>
      <c r="O13" s="115">
        <v>0</v>
      </c>
      <c r="P13" s="116">
        <v>0</v>
      </c>
      <c r="Q13" s="116">
        <v>0</v>
      </c>
      <c r="R13" s="115">
        <v>0</v>
      </c>
      <c r="S13" s="114">
        <f t="shared" si="5"/>
        <v>1</v>
      </c>
      <c r="T13" s="114">
        <f t="shared" si="5"/>
        <v>0</v>
      </c>
      <c r="U13" s="115">
        <v>0</v>
      </c>
      <c r="V13" s="114">
        <f t="shared" si="6"/>
        <v>0</v>
      </c>
      <c r="W13" s="116">
        <v>0</v>
      </c>
      <c r="X13" s="116">
        <v>0</v>
      </c>
      <c r="Y13" s="116">
        <v>1</v>
      </c>
      <c r="Z13" s="116">
        <v>0</v>
      </c>
      <c r="AA13" s="116">
        <v>-1</v>
      </c>
      <c r="AB13" s="116">
        <v>0</v>
      </c>
      <c r="AC13" s="116">
        <v>0</v>
      </c>
      <c r="AD13" s="116">
        <v>0</v>
      </c>
      <c r="AE13" s="116">
        <v>0</v>
      </c>
      <c r="AF13" s="116">
        <v>6</v>
      </c>
      <c r="AG13" s="117">
        <f t="shared" si="7"/>
        <v>0</v>
      </c>
      <c r="AH13" s="114">
        <f t="shared" si="8"/>
        <v>-1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13">
        <v>2</v>
      </c>
      <c r="H14" s="114">
        <v>1</v>
      </c>
      <c r="I14" s="115">
        <f>H14/G14</f>
        <v>0.5</v>
      </c>
      <c r="J14" s="113">
        <v>2</v>
      </c>
      <c r="K14" s="114">
        <v>1</v>
      </c>
      <c r="L14" s="115">
        <f>K14/J14</f>
        <v>0.5</v>
      </c>
      <c r="M14" s="116">
        <v>0</v>
      </c>
      <c r="N14" s="116">
        <v>0</v>
      </c>
      <c r="O14" s="115">
        <v>0</v>
      </c>
      <c r="P14" s="116">
        <v>0</v>
      </c>
      <c r="Q14" s="116">
        <v>0</v>
      </c>
      <c r="R14" s="115">
        <v>0</v>
      </c>
      <c r="S14" s="114">
        <f t="shared" si="5"/>
        <v>4</v>
      </c>
      <c r="T14" s="114">
        <f t="shared" si="5"/>
        <v>2</v>
      </c>
      <c r="U14" s="115">
        <f>T14/S14</f>
        <v>0.5</v>
      </c>
      <c r="V14" s="114">
        <f t="shared" si="6"/>
        <v>4</v>
      </c>
      <c r="W14" s="116">
        <v>-7</v>
      </c>
      <c r="X14" s="116">
        <v>0</v>
      </c>
      <c r="Y14" s="116">
        <v>1</v>
      </c>
      <c r="Z14" s="116">
        <v>0</v>
      </c>
      <c r="AA14" s="116">
        <v>-2</v>
      </c>
      <c r="AB14" s="116">
        <v>0</v>
      </c>
      <c r="AC14" s="116">
        <v>0</v>
      </c>
      <c r="AD14" s="116">
        <v>0</v>
      </c>
      <c r="AE14" s="116">
        <v>0</v>
      </c>
      <c r="AF14" s="116">
        <v>8</v>
      </c>
      <c r="AG14" s="117">
        <f t="shared" si="7"/>
        <v>4</v>
      </c>
      <c r="AH14" s="114">
        <f t="shared" si="8"/>
        <v>-6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>
        <v>2</v>
      </c>
      <c r="H15" s="114">
        <v>0</v>
      </c>
      <c r="I15" s="115">
        <f>H15/G15</f>
        <v>0</v>
      </c>
      <c r="J15" s="113">
        <v>0</v>
      </c>
      <c r="K15" s="114">
        <v>0</v>
      </c>
      <c r="L15" s="115">
        <v>0</v>
      </c>
      <c r="M15" s="116">
        <v>1</v>
      </c>
      <c r="N15" s="116">
        <v>0</v>
      </c>
      <c r="O15" s="115">
        <v>0</v>
      </c>
      <c r="P15" s="116">
        <v>0</v>
      </c>
      <c r="Q15" s="116">
        <v>0</v>
      </c>
      <c r="R15" s="115">
        <v>0</v>
      </c>
      <c r="S15" s="114">
        <f t="shared" si="5"/>
        <v>3</v>
      </c>
      <c r="T15" s="114">
        <f t="shared" si="5"/>
        <v>0</v>
      </c>
      <c r="U15" s="115">
        <f>T15/S15</f>
        <v>0</v>
      </c>
      <c r="V15" s="114">
        <f t="shared" si="6"/>
        <v>0</v>
      </c>
      <c r="W15" s="116">
        <v>-6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12</v>
      </c>
      <c r="AG15" s="117">
        <f t="shared" si="7"/>
        <v>0</v>
      </c>
      <c r="AH15" s="114">
        <f t="shared" si="8"/>
        <v>-9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>
        <v>1</v>
      </c>
      <c r="H16" s="114">
        <v>0</v>
      </c>
      <c r="I16" s="115">
        <f>H16/G16</f>
        <v>0</v>
      </c>
      <c r="J16" s="113">
        <v>0</v>
      </c>
      <c r="K16" s="114">
        <v>0</v>
      </c>
      <c r="L16" s="115">
        <v>0</v>
      </c>
      <c r="M16" s="116">
        <v>0</v>
      </c>
      <c r="N16" s="116">
        <v>0</v>
      </c>
      <c r="O16" s="115">
        <v>0</v>
      </c>
      <c r="P16" s="116">
        <v>0</v>
      </c>
      <c r="Q16" s="116">
        <v>0</v>
      </c>
      <c r="R16" s="115">
        <v>0</v>
      </c>
      <c r="S16" s="114">
        <f t="shared" si="5"/>
        <v>1</v>
      </c>
      <c r="T16" s="114">
        <f t="shared" si="5"/>
        <v>0</v>
      </c>
      <c r="U16" s="115">
        <f>T16/S16</f>
        <v>0</v>
      </c>
      <c r="V16" s="114">
        <f t="shared" si="6"/>
        <v>0</v>
      </c>
      <c r="W16" s="116">
        <v>-2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12</v>
      </c>
      <c r="AG16" s="117">
        <f t="shared" si="7"/>
        <v>0</v>
      </c>
      <c r="AH16" s="114">
        <f t="shared" si="8"/>
        <v>-3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13">
        <v>1</v>
      </c>
      <c r="H17" s="114">
        <v>0</v>
      </c>
      <c r="I17" s="115">
        <f>H17/G17</f>
        <v>0</v>
      </c>
      <c r="J17" s="113">
        <v>1</v>
      </c>
      <c r="K17" s="114">
        <v>1</v>
      </c>
      <c r="L17" s="115">
        <f>K17/J17</f>
        <v>1</v>
      </c>
      <c r="M17" s="116">
        <v>0</v>
      </c>
      <c r="N17" s="116">
        <v>0</v>
      </c>
      <c r="O17" s="115">
        <v>0</v>
      </c>
      <c r="P17" s="116">
        <v>2</v>
      </c>
      <c r="Q17" s="116">
        <v>0</v>
      </c>
      <c r="R17" s="115">
        <v>0</v>
      </c>
      <c r="S17" s="114">
        <f aca="true" t="shared" si="9" ref="S17:T20">G17+J17+M17+P17</f>
        <v>4</v>
      </c>
      <c r="T17" s="114">
        <f t="shared" si="9"/>
        <v>1</v>
      </c>
      <c r="U17" s="115">
        <f>T17/S17</f>
        <v>0.25</v>
      </c>
      <c r="V17" s="114">
        <f t="shared" si="6"/>
        <v>2</v>
      </c>
      <c r="W17" s="116">
        <v>-4</v>
      </c>
      <c r="X17" s="116">
        <v>2</v>
      </c>
      <c r="Y17" s="116">
        <v>2</v>
      </c>
      <c r="Z17" s="116">
        <v>2</v>
      </c>
      <c r="AA17" s="155">
        <v>-7</v>
      </c>
      <c r="AB17" s="155">
        <v>0</v>
      </c>
      <c r="AC17" s="116">
        <v>1</v>
      </c>
      <c r="AD17" s="116">
        <v>1</v>
      </c>
      <c r="AE17" s="116">
        <v>0</v>
      </c>
      <c r="AF17" s="116">
        <v>9</v>
      </c>
      <c r="AG17" s="117">
        <f t="shared" si="7"/>
        <v>2</v>
      </c>
      <c r="AH17" s="114">
        <f t="shared" si="8"/>
        <v>-4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13">
        <v>0</v>
      </c>
      <c r="H18" s="114">
        <v>0</v>
      </c>
      <c r="I18" s="115">
        <v>0</v>
      </c>
      <c r="J18" s="113">
        <v>0</v>
      </c>
      <c r="K18" s="114">
        <v>0</v>
      </c>
      <c r="L18" s="115">
        <v>0</v>
      </c>
      <c r="M18" s="116">
        <v>0</v>
      </c>
      <c r="N18" s="116">
        <v>0</v>
      </c>
      <c r="O18" s="115">
        <v>0</v>
      </c>
      <c r="P18" s="116">
        <v>0</v>
      </c>
      <c r="Q18" s="116">
        <v>0</v>
      </c>
      <c r="R18" s="115">
        <v>0</v>
      </c>
      <c r="S18" s="114">
        <f t="shared" si="9"/>
        <v>0</v>
      </c>
      <c r="T18" s="114">
        <f t="shared" si="9"/>
        <v>0</v>
      </c>
      <c r="U18" s="115">
        <v>0</v>
      </c>
      <c r="V18" s="114">
        <f t="shared" si="6"/>
        <v>0</v>
      </c>
      <c r="W18" s="116">
        <v>-2</v>
      </c>
      <c r="X18" s="116">
        <v>0</v>
      </c>
      <c r="Y18" s="116">
        <v>1</v>
      </c>
      <c r="Z18" s="116">
        <v>0</v>
      </c>
      <c r="AA18" s="116">
        <v>-2</v>
      </c>
      <c r="AB18" s="116">
        <v>0</v>
      </c>
      <c r="AC18" s="116">
        <v>1</v>
      </c>
      <c r="AD18" s="116">
        <v>1</v>
      </c>
      <c r="AE18" s="116">
        <v>0</v>
      </c>
      <c r="AF18" s="116">
        <v>15</v>
      </c>
      <c r="AG18" s="117">
        <f t="shared" si="7"/>
        <v>0</v>
      </c>
      <c r="AH18" s="114">
        <f t="shared" si="8"/>
        <v>-1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13">
        <v>0</v>
      </c>
      <c r="H19" s="114">
        <v>0</v>
      </c>
      <c r="I19" s="115">
        <v>0</v>
      </c>
      <c r="J19" s="113">
        <v>0</v>
      </c>
      <c r="K19" s="114">
        <v>0</v>
      </c>
      <c r="L19" s="115">
        <v>0</v>
      </c>
      <c r="M19" s="116">
        <v>0</v>
      </c>
      <c r="N19" s="116">
        <v>0</v>
      </c>
      <c r="O19" s="115">
        <v>0</v>
      </c>
      <c r="P19" s="116">
        <v>2</v>
      </c>
      <c r="Q19" s="116">
        <v>1</v>
      </c>
      <c r="R19" s="115">
        <f>Q19/P19</f>
        <v>0.5</v>
      </c>
      <c r="S19" s="114">
        <f t="shared" si="9"/>
        <v>2</v>
      </c>
      <c r="T19" s="114">
        <f t="shared" si="9"/>
        <v>1</v>
      </c>
      <c r="U19" s="115">
        <v>0</v>
      </c>
      <c r="V19" s="114">
        <f t="shared" si="6"/>
        <v>1</v>
      </c>
      <c r="W19" s="116">
        <v>-2</v>
      </c>
      <c r="X19" s="116">
        <v>0</v>
      </c>
      <c r="Y19" s="116">
        <v>1</v>
      </c>
      <c r="Z19" s="116">
        <v>2</v>
      </c>
      <c r="AA19" s="116">
        <v>-2</v>
      </c>
      <c r="AB19" s="116">
        <v>0</v>
      </c>
      <c r="AC19" s="116">
        <v>1</v>
      </c>
      <c r="AD19" s="116">
        <v>0</v>
      </c>
      <c r="AE19" s="116">
        <v>0</v>
      </c>
      <c r="AF19" s="116">
        <v>15</v>
      </c>
      <c r="AG19" s="117">
        <f t="shared" si="7"/>
        <v>1</v>
      </c>
      <c r="AH19" s="114">
        <f t="shared" si="8"/>
        <v>0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13">
        <v>5</v>
      </c>
      <c r="H20" s="114">
        <v>2</v>
      </c>
      <c r="I20" s="115">
        <f>H20/G20</f>
        <v>0.4</v>
      </c>
      <c r="J20" s="113">
        <v>0</v>
      </c>
      <c r="K20" s="114">
        <v>0</v>
      </c>
      <c r="L20" s="115">
        <v>0</v>
      </c>
      <c r="M20" s="116">
        <v>0</v>
      </c>
      <c r="N20" s="116">
        <v>0</v>
      </c>
      <c r="O20" s="115">
        <v>0</v>
      </c>
      <c r="P20" s="116">
        <v>0</v>
      </c>
      <c r="Q20" s="116">
        <v>0</v>
      </c>
      <c r="R20" s="115">
        <v>0</v>
      </c>
      <c r="S20" s="114">
        <f t="shared" si="9"/>
        <v>5</v>
      </c>
      <c r="T20" s="114">
        <f t="shared" si="9"/>
        <v>2</v>
      </c>
      <c r="U20" s="115">
        <f>T20/S20</f>
        <v>0.4</v>
      </c>
      <c r="V20" s="114">
        <f t="shared" si="6"/>
        <v>4</v>
      </c>
      <c r="W20" s="116">
        <v>-8</v>
      </c>
      <c r="X20" s="116">
        <v>0</v>
      </c>
      <c r="Y20" s="116">
        <v>0</v>
      </c>
      <c r="Z20" s="116">
        <v>0</v>
      </c>
      <c r="AA20" s="116">
        <v>-1</v>
      </c>
      <c r="AB20" s="116">
        <v>-1</v>
      </c>
      <c r="AC20" s="116">
        <v>0</v>
      </c>
      <c r="AD20" s="116">
        <v>1</v>
      </c>
      <c r="AE20" s="116">
        <v>0</v>
      </c>
      <c r="AF20" s="116">
        <v>15</v>
      </c>
      <c r="AG20" s="117">
        <f t="shared" si="7"/>
        <v>4</v>
      </c>
      <c r="AH20" s="114">
        <f t="shared" si="8"/>
        <v>-8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13">
        <v>6</v>
      </c>
      <c r="H21" s="114">
        <v>0</v>
      </c>
      <c r="I21" s="115">
        <f>H21/G21</f>
        <v>0</v>
      </c>
      <c r="J21" s="113">
        <v>0</v>
      </c>
      <c r="K21" s="114">
        <v>0</v>
      </c>
      <c r="L21" s="115">
        <v>0</v>
      </c>
      <c r="M21" s="116">
        <v>0</v>
      </c>
      <c r="N21" s="116">
        <v>0</v>
      </c>
      <c r="O21" s="115">
        <v>0</v>
      </c>
      <c r="P21" s="116">
        <v>0</v>
      </c>
      <c r="Q21" s="116">
        <v>0</v>
      </c>
      <c r="R21" s="115">
        <v>0</v>
      </c>
      <c r="S21" s="114">
        <f>G21+J21+M21+P21</f>
        <v>6</v>
      </c>
      <c r="T21" s="114">
        <f>H21+K21+N21+Q21</f>
        <v>0</v>
      </c>
      <c r="U21" s="115">
        <f>T21/S21</f>
        <v>0</v>
      </c>
      <c r="V21" s="114">
        <f>H21*2+K21*2+N21*3+Q21*1</f>
        <v>0</v>
      </c>
      <c r="W21" s="116">
        <v>-4</v>
      </c>
      <c r="X21" s="116">
        <v>0</v>
      </c>
      <c r="Y21" s="116">
        <v>0</v>
      </c>
      <c r="Z21" s="116">
        <v>3</v>
      </c>
      <c r="AA21" s="116">
        <v>-3</v>
      </c>
      <c r="AB21" s="116">
        <v>0</v>
      </c>
      <c r="AC21" s="116">
        <v>0</v>
      </c>
      <c r="AD21" s="116">
        <v>0</v>
      </c>
      <c r="AE21" s="116">
        <v>0</v>
      </c>
      <c r="AF21" s="116">
        <v>15</v>
      </c>
      <c r="AG21" s="117">
        <f t="shared" si="7"/>
        <v>0</v>
      </c>
      <c r="AH21" s="143">
        <f t="shared" si="8"/>
        <v>-10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113">
        <v>8</v>
      </c>
      <c r="H22" s="114">
        <v>0</v>
      </c>
      <c r="I22" s="115">
        <f>H22/G22</f>
        <v>0</v>
      </c>
      <c r="J22" s="113">
        <v>3</v>
      </c>
      <c r="K22" s="114">
        <v>0</v>
      </c>
      <c r="L22" s="115">
        <v>0</v>
      </c>
      <c r="M22" s="116">
        <v>0</v>
      </c>
      <c r="N22" s="116">
        <v>0</v>
      </c>
      <c r="O22" s="115">
        <v>0</v>
      </c>
      <c r="P22" s="116">
        <v>0</v>
      </c>
      <c r="Q22" s="116">
        <v>0</v>
      </c>
      <c r="R22" s="115">
        <v>0</v>
      </c>
      <c r="S22" s="114">
        <f>G22+J22+M22+P22</f>
        <v>11</v>
      </c>
      <c r="T22" s="114">
        <f>H22+K22+N22+Q22</f>
        <v>0</v>
      </c>
      <c r="U22" s="115">
        <f>T22/S22</f>
        <v>0</v>
      </c>
      <c r="V22" s="114">
        <f>H22*2+K22*2+N22*3+Q22*1</f>
        <v>0</v>
      </c>
      <c r="W22" s="116">
        <v>-2</v>
      </c>
      <c r="X22" s="116">
        <v>0</v>
      </c>
      <c r="Y22" s="116">
        <v>5</v>
      </c>
      <c r="Z22" s="116">
        <v>0</v>
      </c>
      <c r="AA22" s="116">
        <v>0</v>
      </c>
      <c r="AB22" s="116">
        <v>0</v>
      </c>
      <c r="AC22" s="116">
        <v>0</v>
      </c>
      <c r="AD22" s="116">
        <v>1</v>
      </c>
      <c r="AE22" s="116">
        <v>0</v>
      </c>
      <c r="AF22" s="116">
        <v>15</v>
      </c>
      <c r="AG22" s="117">
        <f t="shared" si="7"/>
        <v>0</v>
      </c>
      <c r="AH22" s="114">
        <f t="shared" si="8"/>
        <v>-7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4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4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4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4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4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4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4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4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4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4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37</v>
      </c>
      <c r="H33" s="55">
        <f>SUM(H3:H32)</f>
        <v>6</v>
      </c>
      <c r="I33" s="56">
        <f>H33/G33</f>
        <v>0.16216216216216217</v>
      </c>
      <c r="J33" s="55">
        <f>SUM(J3:J32)</f>
        <v>10</v>
      </c>
      <c r="K33" s="55">
        <f>SUM(K3:K32)</f>
        <v>4</v>
      </c>
      <c r="L33" s="56">
        <f>K33/J33</f>
        <v>0.4</v>
      </c>
      <c r="M33" s="55">
        <f>SUM(M3:M32)</f>
        <v>1</v>
      </c>
      <c r="N33" s="55">
        <f>SUM(N3:N32)</f>
        <v>0</v>
      </c>
      <c r="O33" s="56">
        <v>0</v>
      </c>
      <c r="P33" s="55">
        <f>SUM(P3:P32)</f>
        <v>4</v>
      </c>
      <c r="Q33" s="55">
        <f>SUM(Q3:Q32)</f>
        <v>1</v>
      </c>
      <c r="R33" s="56">
        <v>0</v>
      </c>
      <c r="S33" s="55">
        <f>SUM(S3:S32)</f>
        <v>52</v>
      </c>
      <c r="T33" s="55">
        <f>SUM(T3:T32)</f>
        <v>11</v>
      </c>
      <c r="U33" s="56">
        <f>T33/S33</f>
        <v>0.21153846153846154</v>
      </c>
      <c r="V33" s="55">
        <f aca="true" t="shared" si="10" ref="V33:AG33">SUM(V3:V32)</f>
        <v>21</v>
      </c>
      <c r="W33" s="55">
        <f t="shared" si="10"/>
        <v>-57</v>
      </c>
      <c r="X33" s="55">
        <f t="shared" si="10"/>
        <v>3</v>
      </c>
      <c r="Y33" s="55">
        <f t="shared" si="10"/>
        <v>16</v>
      </c>
      <c r="Z33" s="55">
        <f t="shared" si="10"/>
        <v>12</v>
      </c>
      <c r="AA33" s="55">
        <f t="shared" si="10"/>
        <v>-25</v>
      </c>
      <c r="AB33" s="55">
        <f t="shared" si="10"/>
        <v>-1</v>
      </c>
      <c r="AC33" s="55">
        <f t="shared" si="10"/>
        <v>3</v>
      </c>
      <c r="AD33" s="55">
        <f t="shared" si="10"/>
        <v>6</v>
      </c>
      <c r="AE33" s="55">
        <f t="shared" si="10"/>
        <v>0</v>
      </c>
      <c r="AF33" s="55">
        <f t="shared" si="10"/>
        <v>244</v>
      </c>
      <c r="AG33" s="55">
        <f t="shared" si="10"/>
        <v>21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12</v>
      </c>
      <c r="I34" s="55"/>
      <c r="J34" s="55"/>
      <c r="K34" s="83">
        <f>K33*2</f>
        <v>8</v>
      </c>
      <c r="L34" s="55"/>
      <c r="M34" s="55"/>
      <c r="N34" s="83">
        <f>N33*3</f>
        <v>0</v>
      </c>
      <c r="O34" s="55"/>
      <c r="P34" s="55"/>
      <c r="Q34" s="83">
        <f>Q33*1</f>
        <v>1</v>
      </c>
      <c r="R34" s="55"/>
      <c r="S34" s="55"/>
      <c r="T34" s="55"/>
      <c r="U34" s="55"/>
      <c r="V34" s="83">
        <f>H34+K34+N34+Q34</f>
        <v>21</v>
      </c>
      <c r="W34" s="79"/>
      <c r="X34" s="169">
        <f>X33+Y33</f>
        <v>19</v>
      </c>
      <c r="Y34" s="170"/>
      <c r="Z34" s="171">
        <f>Z33+AA33</f>
        <v>-13</v>
      </c>
      <c r="AA34" s="172"/>
      <c r="AB34" s="81"/>
      <c r="AC34" s="81"/>
      <c r="AD34" s="79"/>
      <c r="AE34" s="79"/>
      <c r="AF34" s="79"/>
      <c r="AG34" s="83">
        <f>S34+V34+Y34+AB34</f>
        <v>21</v>
      </c>
      <c r="AH34" s="55">
        <f>SUM(AH3:AH32)</f>
        <v>-63</v>
      </c>
      <c r="AI34" s="84"/>
      <c r="AJ34" s="84"/>
    </row>
  </sheetData>
  <sheetProtection/>
  <mergeCells count="10">
    <mergeCell ref="AE1:AE2"/>
    <mergeCell ref="AH1:AH2"/>
    <mergeCell ref="X34:Y34"/>
    <mergeCell ref="Z34:AA34"/>
    <mergeCell ref="AB1:AB2"/>
    <mergeCell ref="AC1:AC2"/>
    <mergeCell ref="C1:C2"/>
    <mergeCell ref="D1:F2"/>
    <mergeCell ref="Z1:Z2"/>
    <mergeCell ref="AA1:AA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&amp;CTechnický zápis sezóny 2019/2020 - Dominik Němec</oddHeader>
    <oddFooter>&amp;LVypracoval: Antonín Zezula, 774 104 520, 739 519 689, antonin.zezula@seznam.cz, &amp;D,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3">
        <v>5</v>
      </c>
      <c r="H3" s="114">
        <v>0</v>
      </c>
      <c r="I3" s="115">
        <f aca="true" t="shared" si="0" ref="I3:I12">H3/G3</f>
        <v>0</v>
      </c>
      <c r="J3" s="114">
        <v>3</v>
      </c>
      <c r="K3" s="114">
        <v>2</v>
      </c>
      <c r="L3" s="115">
        <f>K3/J3</f>
        <v>0.6666666666666666</v>
      </c>
      <c r="M3" s="116">
        <v>0</v>
      </c>
      <c r="N3" s="116">
        <v>0</v>
      </c>
      <c r="O3" s="115">
        <v>0</v>
      </c>
      <c r="P3" s="116">
        <v>8</v>
      </c>
      <c r="Q3" s="116">
        <v>2</v>
      </c>
      <c r="R3" s="115">
        <f>Q3/P3</f>
        <v>0.25</v>
      </c>
      <c r="S3" s="114">
        <f aca="true" t="shared" si="1" ref="S3:T6">G3+J3+M3+P3</f>
        <v>16</v>
      </c>
      <c r="T3" s="114">
        <f t="shared" si="1"/>
        <v>4</v>
      </c>
      <c r="U3" s="115">
        <f aca="true" t="shared" si="2" ref="U3:U12">T3/S3</f>
        <v>0.25</v>
      </c>
      <c r="V3" s="114">
        <f aca="true" t="shared" si="3" ref="V3:V12">H3*2+K3*2+N3*3+Q3*1</f>
        <v>6</v>
      </c>
      <c r="W3" s="116">
        <v>-11</v>
      </c>
      <c r="X3" s="116">
        <v>5</v>
      </c>
      <c r="Y3" s="116">
        <v>1</v>
      </c>
      <c r="Z3" s="123">
        <v>5</v>
      </c>
      <c r="AA3" s="116">
        <v>-2</v>
      </c>
      <c r="AB3" s="116">
        <v>-2</v>
      </c>
      <c r="AC3" s="116">
        <v>2</v>
      </c>
      <c r="AD3" s="116">
        <v>1</v>
      </c>
      <c r="AE3" s="116">
        <v>2</v>
      </c>
      <c r="AF3" s="116">
        <v>25</v>
      </c>
      <c r="AG3" s="117">
        <f>V3</f>
        <v>6</v>
      </c>
      <c r="AH3" s="114">
        <f>(T3-S3)+SUM(V3:AE3)</f>
        <v>-5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13">
        <v>10</v>
      </c>
      <c r="H4" s="114">
        <v>2</v>
      </c>
      <c r="I4" s="115">
        <f t="shared" si="0"/>
        <v>0.2</v>
      </c>
      <c r="J4" s="114">
        <v>4</v>
      </c>
      <c r="K4" s="114">
        <v>1</v>
      </c>
      <c r="L4" s="115">
        <f>K4/J4</f>
        <v>0.25</v>
      </c>
      <c r="M4" s="116">
        <v>0</v>
      </c>
      <c r="N4" s="116">
        <v>0</v>
      </c>
      <c r="O4" s="115">
        <v>0</v>
      </c>
      <c r="P4" s="116">
        <v>2</v>
      </c>
      <c r="Q4" s="116">
        <v>1</v>
      </c>
      <c r="R4" s="115">
        <f>Q4/P4</f>
        <v>0.5</v>
      </c>
      <c r="S4" s="114">
        <f t="shared" si="1"/>
        <v>16</v>
      </c>
      <c r="T4" s="114">
        <f t="shared" si="1"/>
        <v>4</v>
      </c>
      <c r="U4" s="115">
        <f t="shared" si="2"/>
        <v>0.25</v>
      </c>
      <c r="V4" s="114">
        <f t="shared" si="3"/>
        <v>7</v>
      </c>
      <c r="W4" s="116">
        <v>-5</v>
      </c>
      <c r="X4" s="127">
        <v>5</v>
      </c>
      <c r="Y4" s="127">
        <v>4</v>
      </c>
      <c r="Z4" s="116">
        <v>1</v>
      </c>
      <c r="AA4" s="116">
        <v>-1</v>
      </c>
      <c r="AB4" s="116">
        <v>-2</v>
      </c>
      <c r="AC4" s="116">
        <v>1</v>
      </c>
      <c r="AD4" s="116">
        <v>0</v>
      </c>
      <c r="AE4" s="116">
        <v>1</v>
      </c>
      <c r="AF4" s="116">
        <v>25</v>
      </c>
      <c r="AG4" s="117">
        <f>V4</f>
        <v>7</v>
      </c>
      <c r="AH4" s="114">
        <f>(T4-S4)+SUM(V4:AE4)</f>
        <v>-1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2</v>
      </c>
      <c r="H5" s="114">
        <v>2</v>
      </c>
      <c r="I5" s="115">
        <f t="shared" si="0"/>
        <v>1</v>
      </c>
      <c r="J5" s="114">
        <v>2</v>
      </c>
      <c r="K5" s="114">
        <v>1</v>
      </c>
      <c r="L5" s="115">
        <f>K5/J5</f>
        <v>0.5</v>
      </c>
      <c r="M5" s="116">
        <v>0</v>
      </c>
      <c r="N5" s="116">
        <v>0</v>
      </c>
      <c r="O5" s="115">
        <v>0</v>
      </c>
      <c r="P5" s="116">
        <v>0</v>
      </c>
      <c r="Q5" s="116">
        <v>0</v>
      </c>
      <c r="R5" s="115">
        <v>0</v>
      </c>
      <c r="S5" s="114">
        <f t="shared" si="1"/>
        <v>4</v>
      </c>
      <c r="T5" s="114">
        <f t="shared" si="1"/>
        <v>3</v>
      </c>
      <c r="U5" s="115">
        <f t="shared" si="2"/>
        <v>0.75</v>
      </c>
      <c r="V5" s="114">
        <f t="shared" si="3"/>
        <v>6</v>
      </c>
      <c r="W5" s="129">
        <v>-13</v>
      </c>
      <c r="X5" s="116">
        <v>2</v>
      </c>
      <c r="Y5" s="116">
        <v>0</v>
      </c>
      <c r="Z5" s="116">
        <v>2</v>
      </c>
      <c r="AA5" s="129">
        <v>-6</v>
      </c>
      <c r="AB5" s="116">
        <v>-2</v>
      </c>
      <c r="AC5" s="116">
        <v>1</v>
      </c>
      <c r="AD5" s="116">
        <v>0</v>
      </c>
      <c r="AE5" s="116">
        <v>1</v>
      </c>
      <c r="AF5" s="116">
        <v>21</v>
      </c>
      <c r="AG5" s="117">
        <f>V5</f>
        <v>6</v>
      </c>
      <c r="AH5" s="132">
        <f>(T5-S5)+SUM(V5:AE5)</f>
        <v>-10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1</v>
      </c>
      <c r="H6" s="114">
        <v>1</v>
      </c>
      <c r="I6" s="115">
        <f t="shared" si="0"/>
        <v>1</v>
      </c>
      <c r="J6" s="114">
        <v>0</v>
      </c>
      <c r="K6" s="114">
        <v>0</v>
      </c>
      <c r="L6" s="115">
        <v>0</v>
      </c>
      <c r="M6" s="116">
        <v>0</v>
      </c>
      <c r="N6" s="116">
        <v>0</v>
      </c>
      <c r="O6" s="115">
        <v>0</v>
      </c>
      <c r="P6" s="116">
        <v>0</v>
      </c>
      <c r="Q6" s="116">
        <v>0</v>
      </c>
      <c r="R6" s="115">
        <v>0</v>
      </c>
      <c r="S6" s="114">
        <f t="shared" si="1"/>
        <v>1</v>
      </c>
      <c r="T6" s="114">
        <f t="shared" si="1"/>
        <v>1</v>
      </c>
      <c r="U6" s="115">
        <f t="shared" si="2"/>
        <v>1</v>
      </c>
      <c r="V6" s="114">
        <f t="shared" si="3"/>
        <v>2</v>
      </c>
      <c r="W6" s="116">
        <v>-3</v>
      </c>
      <c r="X6" s="116">
        <v>1</v>
      </c>
      <c r="Y6" s="116">
        <v>0</v>
      </c>
      <c r="Z6" s="116">
        <v>0</v>
      </c>
      <c r="AA6" s="116">
        <v>-1</v>
      </c>
      <c r="AB6" s="129">
        <v>-5</v>
      </c>
      <c r="AC6" s="116">
        <v>0</v>
      </c>
      <c r="AD6" s="116">
        <v>0</v>
      </c>
      <c r="AE6" s="116">
        <v>0</v>
      </c>
      <c r="AF6" s="116">
        <v>21</v>
      </c>
      <c r="AG6" s="117">
        <f>V6</f>
        <v>2</v>
      </c>
      <c r="AH6" s="114">
        <f>(T6-S6)+SUM(V6:AE6)</f>
        <v>-6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13">
        <v>2</v>
      </c>
      <c r="H7" s="114">
        <v>1</v>
      </c>
      <c r="I7" s="115">
        <f t="shared" si="0"/>
        <v>0.5</v>
      </c>
      <c r="J7" s="114">
        <v>1</v>
      </c>
      <c r="K7" s="114">
        <v>0</v>
      </c>
      <c r="L7" s="115">
        <v>0</v>
      </c>
      <c r="M7" s="116">
        <v>0</v>
      </c>
      <c r="N7" s="116">
        <v>0</v>
      </c>
      <c r="O7" s="115">
        <v>0</v>
      </c>
      <c r="P7" s="116">
        <v>4</v>
      </c>
      <c r="Q7" s="116">
        <v>2</v>
      </c>
      <c r="R7" s="115">
        <f>Q7/P7</f>
        <v>0.5</v>
      </c>
      <c r="S7" s="114">
        <f aca="true" t="shared" si="4" ref="S7:T12">G7+J7+M7+P7</f>
        <v>7</v>
      </c>
      <c r="T7" s="114">
        <f t="shared" si="4"/>
        <v>3</v>
      </c>
      <c r="U7" s="115">
        <f t="shared" si="2"/>
        <v>0.42857142857142855</v>
      </c>
      <c r="V7" s="114">
        <f t="shared" si="3"/>
        <v>4</v>
      </c>
      <c r="W7" s="116">
        <v>-3</v>
      </c>
      <c r="X7" s="116">
        <v>0</v>
      </c>
      <c r="Y7" s="116">
        <v>0</v>
      </c>
      <c r="Z7" s="116">
        <v>1</v>
      </c>
      <c r="AA7" s="116">
        <v>-3</v>
      </c>
      <c r="AB7" s="116">
        <v>-4</v>
      </c>
      <c r="AC7" s="116">
        <v>1</v>
      </c>
      <c r="AD7" s="116">
        <v>1</v>
      </c>
      <c r="AE7" s="116">
        <v>1</v>
      </c>
      <c r="AF7" s="116">
        <v>28</v>
      </c>
      <c r="AG7" s="117">
        <f aca="true" t="shared" si="5" ref="AG7:AG12">V7</f>
        <v>4</v>
      </c>
      <c r="AH7" s="114">
        <f aca="true" t="shared" si="6" ref="AH7:AH12">(T7-S7)+SUM(V7:AE7)</f>
        <v>-6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13">
        <v>6</v>
      </c>
      <c r="H8" s="114">
        <v>3</v>
      </c>
      <c r="I8" s="115">
        <f t="shared" si="0"/>
        <v>0.5</v>
      </c>
      <c r="J8" s="114">
        <v>0</v>
      </c>
      <c r="K8" s="114">
        <v>0</v>
      </c>
      <c r="L8" s="115">
        <v>0</v>
      </c>
      <c r="M8" s="116">
        <v>0</v>
      </c>
      <c r="N8" s="116">
        <v>0</v>
      </c>
      <c r="O8" s="115">
        <v>0</v>
      </c>
      <c r="P8" s="116">
        <v>4</v>
      </c>
      <c r="Q8" s="116">
        <v>0</v>
      </c>
      <c r="R8" s="115">
        <f>Q8/P8</f>
        <v>0</v>
      </c>
      <c r="S8" s="114">
        <f t="shared" si="4"/>
        <v>10</v>
      </c>
      <c r="T8" s="114">
        <f t="shared" si="4"/>
        <v>3</v>
      </c>
      <c r="U8" s="115">
        <f t="shared" si="2"/>
        <v>0.3</v>
      </c>
      <c r="V8" s="114">
        <f t="shared" si="3"/>
        <v>6</v>
      </c>
      <c r="W8" s="129">
        <v>-12</v>
      </c>
      <c r="X8" s="116">
        <v>1</v>
      </c>
      <c r="Y8" s="116">
        <v>2</v>
      </c>
      <c r="Z8" s="116">
        <v>2</v>
      </c>
      <c r="AA8" s="116">
        <v>-4</v>
      </c>
      <c r="AB8" s="116">
        <v>-4</v>
      </c>
      <c r="AC8" s="116">
        <v>3</v>
      </c>
      <c r="AD8" s="116">
        <v>1</v>
      </c>
      <c r="AE8" s="116">
        <v>0</v>
      </c>
      <c r="AF8" s="116">
        <v>28</v>
      </c>
      <c r="AG8" s="117">
        <f t="shared" si="5"/>
        <v>6</v>
      </c>
      <c r="AH8" s="114">
        <f t="shared" si="6"/>
        <v>-12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13">
        <v>4</v>
      </c>
      <c r="H9" s="114">
        <v>2</v>
      </c>
      <c r="I9" s="115">
        <f t="shared" si="0"/>
        <v>0.5</v>
      </c>
      <c r="J9" s="114">
        <v>2</v>
      </c>
      <c r="K9" s="114">
        <v>1</v>
      </c>
      <c r="L9" s="115">
        <f>K9/J9</f>
        <v>0.5</v>
      </c>
      <c r="M9" s="116">
        <v>0</v>
      </c>
      <c r="N9" s="116">
        <v>0</v>
      </c>
      <c r="O9" s="115">
        <v>0</v>
      </c>
      <c r="P9" s="116">
        <v>6</v>
      </c>
      <c r="Q9" s="116">
        <v>3</v>
      </c>
      <c r="R9" s="115">
        <f>Q9/P9</f>
        <v>0.5</v>
      </c>
      <c r="S9" s="114">
        <f t="shared" si="4"/>
        <v>12</v>
      </c>
      <c r="T9" s="114">
        <f t="shared" si="4"/>
        <v>6</v>
      </c>
      <c r="U9" s="115">
        <f t="shared" si="2"/>
        <v>0.5</v>
      </c>
      <c r="V9" s="128">
        <f t="shared" si="3"/>
        <v>9</v>
      </c>
      <c r="W9" s="116">
        <v>-4</v>
      </c>
      <c r="X9" s="116">
        <v>0</v>
      </c>
      <c r="Y9" s="116">
        <v>3</v>
      </c>
      <c r="Z9" s="116">
        <v>4</v>
      </c>
      <c r="AA9" s="116">
        <v>-1</v>
      </c>
      <c r="AB9" s="116">
        <v>-2</v>
      </c>
      <c r="AC9" s="116">
        <v>1</v>
      </c>
      <c r="AD9" s="116">
        <v>0</v>
      </c>
      <c r="AE9" s="116">
        <v>0</v>
      </c>
      <c r="AF9" s="116">
        <v>26</v>
      </c>
      <c r="AG9" s="117">
        <f t="shared" si="5"/>
        <v>9</v>
      </c>
      <c r="AH9" s="128">
        <f t="shared" si="6"/>
        <v>4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>
        <v>2</v>
      </c>
      <c r="H10" s="114">
        <v>0</v>
      </c>
      <c r="I10" s="115">
        <f t="shared" si="0"/>
        <v>0</v>
      </c>
      <c r="J10" s="114">
        <v>0</v>
      </c>
      <c r="K10" s="114">
        <v>0</v>
      </c>
      <c r="L10" s="115">
        <v>0</v>
      </c>
      <c r="M10" s="116">
        <v>0</v>
      </c>
      <c r="N10" s="116">
        <v>0</v>
      </c>
      <c r="O10" s="115">
        <v>0</v>
      </c>
      <c r="P10" s="116">
        <v>0</v>
      </c>
      <c r="Q10" s="116">
        <v>0</v>
      </c>
      <c r="R10" s="115">
        <v>0</v>
      </c>
      <c r="S10" s="114">
        <f t="shared" si="4"/>
        <v>2</v>
      </c>
      <c r="T10" s="114">
        <f t="shared" si="4"/>
        <v>0</v>
      </c>
      <c r="U10" s="115">
        <f t="shared" si="2"/>
        <v>0</v>
      </c>
      <c r="V10" s="114">
        <f t="shared" si="3"/>
        <v>0</v>
      </c>
      <c r="W10" s="116">
        <v>-10</v>
      </c>
      <c r="X10" s="116">
        <v>0</v>
      </c>
      <c r="Y10" s="116">
        <v>0</v>
      </c>
      <c r="Z10" s="116">
        <v>1</v>
      </c>
      <c r="AA10" s="116">
        <v>-4</v>
      </c>
      <c r="AB10" s="116">
        <v>0</v>
      </c>
      <c r="AC10" s="116">
        <v>0</v>
      </c>
      <c r="AD10" s="116">
        <v>0</v>
      </c>
      <c r="AE10" s="116">
        <v>0</v>
      </c>
      <c r="AF10" s="116">
        <v>20</v>
      </c>
      <c r="AG10" s="117">
        <f t="shared" si="5"/>
        <v>0</v>
      </c>
      <c r="AH10" s="150">
        <f t="shared" si="6"/>
        <v>-15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13">
        <v>5</v>
      </c>
      <c r="H11" s="114">
        <v>0</v>
      </c>
      <c r="I11" s="115">
        <f t="shared" si="0"/>
        <v>0</v>
      </c>
      <c r="J11" s="114">
        <v>1</v>
      </c>
      <c r="K11" s="114">
        <v>0</v>
      </c>
      <c r="L11" s="115">
        <v>0</v>
      </c>
      <c r="M11" s="116">
        <v>0</v>
      </c>
      <c r="N11" s="116">
        <v>0</v>
      </c>
      <c r="O11" s="115">
        <v>0</v>
      </c>
      <c r="P11" s="116">
        <v>0</v>
      </c>
      <c r="Q11" s="116">
        <v>0</v>
      </c>
      <c r="R11" s="115">
        <v>0</v>
      </c>
      <c r="S11" s="138">
        <f t="shared" si="4"/>
        <v>6</v>
      </c>
      <c r="T11" s="138">
        <f t="shared" si="4"/>
        <v>0</v>
      </c>
      <c r="U11" s="139">
        <f t="shared" si="2"/>
        <v>0</v>
      </c>
      <c r="V11" s="138">
        <f t="shared" si="3"/>
        <v>0</v>
      </c>
      <c r="W11" s="140">
        <v>-9</v>
      </c>
      <c r="X11" s="116">
        <v>3</v>
      </c>
      <c r="Y11" s="116">
        <v>1</v>
      </c>
      <c r="Z11" s="116">
        <v>4</v>
      </c>
      <c r="AA11" s="116">
        <v>0</v>
      </c>
      <c r="AB11" s="116">
        <v>-5</v>
      </c>
      <c r="AC11" s="116">
        <v>0</v>
      </c>
      <c r="AD11" s="116">
        <v>0</v>
      </c>
      <c r="AE11" s="116">
        <v>0</v>
      </c>
      <c r="AF11" s="116">
        <v>20</v>
      </c>
      <c r="AG11" s="117">
        <f t="shared" si="5"/>
        <v>0</v>
      </c>
      <c r="AH11" s="138">
        <f t="shared" si="6"/>
        <v>-12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13">
        <v>4</v>
      </c>
      <c r="H12" s="114">
        <v>3</v>
      </c>
      <c r="I12" s="115">
        <f t="shared" si="0"/>
        <v>0.75</v>
      </c>
      <c r="J12" s="114">
        <v>1</v>
      </c>
      <c r="K12" s="114">
        <v>0</v>
      </c>
      <c r="L12" s="115">
        <v>0</v>
      </c>
      <c r="M12" s="116">
        <v>0</v>
      </c>
      <c r="N12" s="116">
        <v>0</v>
      </c>
      <c r="O12" s="115">
        <v>0</v>
      </c>
      <c r="P12" s="116">
        <v>0</v>
      </c>
      <c r="Q12" s="116">
        <v>0</v>
      </c>
      <c r="R12" s="115">
        <v>0</v>
      </c>
      <c r="S12" s="114">
        <f t="shared" si="4"/>
        <v>5</v>
      </c>
      <c r="T12" s="114">
        <f t="shared" si="4"/>
        <v>3</v>
      </c>
      <c r="U12" s="115">
        <f t="shared" si="2"/>
        <v>0.6</v>
      </c>
      <c r="V12" s="114">
        <f t="shared" si="3"/>
        <v>6</v>
      </c>
      <c r="W12" s="116">
        <v>-9</v>
      </c>
      <c r="X12" s="116">
        <v>0</v>
      </c>
      <c r="Y12" s="116">
        <v>1</v>
      </c>
      <c r="Z12" s="116">
        <v>0</v>
      </c>
      <c r="AA12" s="116">
        <v>-2</v>
      </c>
      <c r="AB12" s="116">
        <v>-5</v>
      </c>
      <c r="AC12" s="116">
        <v>0</v>
      </c>
      <c r="AD12" s="116">
        <v>0</v>
      </c>
      <c r="AE12" s="116">
        <v>0</v>
      </c>
      <c r="AF12" s="116">
        <v>19</v>
      </c>
      <c r="AG12" s="117">
        <f t="shared" si="5"/>
        <v>6</v>
      </c>
      <c r="AH12" s="138">
        <f t="shared" si="6"/>
        <v>-11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22" t="s">
        <v>86</v>
      </c>
      <c r="H13" s="114"/>
      <c r="I13" s="115"/>
      <c r="J13" s="114"/>
      <c r="K13" s="114"/>
      <c r="L13" s="115"/>
      <c r="M13" s="116"/>
      <c r="N13" s="116"/>
      <c r="O13" s="115"/>
      <c r="P13" s="116"/>
      <c r="Q13" s="116"/>
      <c r="R13" s="115"/>
      <c r="S13" s="114"/>
      <c r="T13" s="114"/>
      <c r="U13" s="115"/>
      <c r="V13" s="114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4"/>
      <c r="AH13" s="66">
        <f aca="true" t="shared" si="7" ref="AH13:AH32">(T13-S13)+SUM(V13:AE13)</f>
        <v>0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22" t="s">
        <v>86</v>
      </c>
      <c r="H14" s="114"/>
      <c r="I14" s="115"/>
      <c r="J14" s="114"/>
      <c r="K14" s="114"/>
      <c r="L14" s="115"/>
      <c r="M14" s="116"/>
      <c r="N14" s="116"/>
      <c r="O14" s="115"/>
      <c r="P14" s="116"/>
      <c r="Q14" s="116"/>
      <c r="R14" s="115"/>
      <c r="S14" s="114"/>
      <c r="T14" s="114"/>
      <c r="U14" s="115"/>
      <c r="V14" s="114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4"/>
      <c r="AH14" s="66">
        <f t="shared" si="7"/>
        <v>0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>
        <v>2</v>
      </c>
      <c r="H15" s="114">
        <v>1</v>
      </c>
      <c r="I15" s="115">
        <f aca="true" t="shared" si="8" ref="I15:I20">H15/G15</f>
        <v>0.5</v>
      </c>
      <c r="J15" s="113">
        <v>0</v>
      </c>
      <c r="K15" s="114">
        <v>0</v>
      </c>
      <c r="L15" s="115">
        <v>0</v>
      </c>
      <c r="M15" s="116">
        <v>0</v>
      </c>
      <c r="N15" s="116">
        <v>0</v>
      </c>
      <c r="O15" s="115">
        <v>0</v>
      </c>
      <c r="P15" s="116">
        <v>0</v>
      </c>
      <c r="Q15" s="116">
        <v>0</v>
      </c>
      <c r="R15" s="115">
        <v>0</v>
      </c>
      <c r="S15" s="114">
        <f aca="true" t="shared" si="9" ref="S15:T20">G15+J15+M15+P15</f>
        <v>2</v>
      </c>
      <c r="T15" s="114">
        <f t="shared" si="9"/>
        <v>1</v>
      </c>
      <c r="U15" s="115">
        <f aca="true" t="shared" si="10" ref="U15:U20">T15/S15</f>
        <v>0.5</v>
      </c>
      <c r="V15" s="114">
        <f aca="true" t="shared" si="11" ref="V15:V20">H15*2+K15*2+N15*3+Q15*1</f>
        <v>2</v>
      </c>
      <c r="W15" s="129">
        <v>-10</v>
      </c>
      <c r="X15" s="116">
        <v>0</v>
      </c>
      <c r="Y15" s="116">
        <v>1</v>
      </c>
      <c r="Z15" s="116">
        <v>3</v>
      </c>
      <c r="AA15" s="129">
        <v>-7</v>
      </c>
      <c r="AB15" s="116">
        <v>-4</v>
      </c>
      <c r="AC15" s="116">
        <v>0</v>
      </c>
      <c r="AD15" s="116">
        <v>0</v>
      </c>
      <c r="AE15" s="116">
        <v>1</v>
      </c>
      <c r="AF15" s="116">
        <v>25</v>
      </c>
      <c r="AG15" s="117">
        <f aca="true" t="shared" si="12" ref="AG15:AG22">V15</f>
        <v>2</v>
      </c>
      <c r="AH15" s="132">
        <f t="shared" si="7"/>
        <v>-15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>
        <v>2</v>
      </c>
      <c r="H16" s="114">
        <v>1</v>
      </c>
      <c r="I16" s="115">
        <f t="shared" si="8"/>
        <v>0.5</v>
      </c>
      <c r="J16" s="113">
        <v>0</v>
      </c>
      <c r="K16" s="114">
        <v>0</v>
      </c>
      <c r="L16" s="115">
        <v>0</v>
      </c>
      <c r="M16" s="116">
        <v>0</v>
      </c>
      <c r="N16" s="116">
        <v>0</v>
      </c>
      <c r="O16" s="115">
        <v>0</v>
      </c>
      <c r="P16" s="116">
        <v>2</v>
      </c>
      <c r="Q16" s="116">
        <v>1</v>
      </c>
      <c r="R16" s="115">
        <f>Q16/P16</f>
        <v>0.5</v>
      </c>
      <c r="S16" s="114">
        <f t="shared" si="9"/>
        <v>4</v>
      </c>
      <c r="T16" s="114">
        <f t="shared" si="9"/>
        <v>2</v>
      </c>
      <c r="U16" s="115">
        <f t="shared" si="10"/>
        <v>0.5</v>
      </c>
      <c r="V16" s="114">
        <f t="shared" si="11"/>
        <v>3</v>
      </c>
      <c r="W16" s="116">
        <v>-7</v>
      </c>
      <c r="X16" s="116">
        <v>0</v>
      </c>
      <c r="Y16" s="116">
        <v>1</v>
      </c>
      <c r="Z16" s="116">
        <v>0</v>
      </c>
      <c r="AA16" s="116">
        <v>-2</v>
      </c>
      <c r="AB16" s="116">
        <v>0</v>
      </c>
      <c r="AC16" s="116">
        <v>0</v>
      </c>
      <c r="AD16" s="116">
        <v>0</v>
      </c>
      <c r="AE16" s="116">
        <v>0</v>
      </c>
      <c r="AF16" s="116">
        <v>25</v>
      </c>
      <c r="AG16" s="117">
        <f t="shared" si="12"/>
        <v>3</v>
      </c>
      <c r="AH16" s="114">
        <f t="shared" si="7"/>
        <v>-7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13">
        <v>4</v>
      </c>
      <c r="H17" s="114">
        <v>2</v>
      </c>
      <c r="I17" s="115">
        <f t="shared" si="8"/>
        <v>0.5</v>
      </c>
      <c r="J17" s="113">
        <v>0</v>
      </c>
      <c r="K17" s="114">
        <v>0</v>
      </c>
      <c r="L17" s="115">
        <v>0</v>
      </c>
      <c r="M17" s="116">
        <v>0</v>
      </c>
      <c r="N17" s="116">
        <v>0</v>
      </c>
      <c r="O17" s="115">
        <v>0</v>
      </c>
      <c r="P17" s="116">
        <v>0</v>
      </c>
      <c r="Q17" s="116">
        <v>0</v>
      </c>
      <c r="R17" s="115">
        <v>0</v>
      </c>
      <c r="S17" s="114">
        <f t="shared" si="9"/>
        <v>4</v>
      </c>
      <c r="T17" s="114">
        <f t="shared" si="9"/>
        <v>2</v>
      </c>
      <c r="U17" s="115">
        <f t="shared" si="10"/>
        <v>0.5</v>
      </c>
      <c r="V17" s="114">
        <f t="shared" si="11"/>
        <v>4</v>
      </c>
      <c r="W17" s="155">
        <v>-15</v>
      </c>
      <c r="X17" s="116">
        <v>0</v>
      </c>
      <c r="Y17" s="116">
        <v>0</v>
      </c>
      <c r="Z17" s="123">
        <v>4</v>
      </c>
      <c r="AA17" s="116">
        <v>-4</v>
      </c>
      <c r="AB17" s="116">
        <v>-2</v>
      </c>
      <c r="AC17" s="116">
        <v>0</v>
      </c>
      <c r="AD17" s="116">
        <v>0</v>
      </c>
      <c r="AE17" s="116">
        <v>0</v>
      </c>
      <c r="AF17" s="116">
        <v>14</v>
      </c>
      <c r="AG17" s="117">
        <f t="shared" si="12"/>
        <v>4</v>
      </c>
      <c r="AH17" s="156">
        <f t="shared" si="7"/>
        <v>-15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13">
        <v>5</v>
      </c>
      <c r="H18" s="114">
        <v>2</v>
      </c>
      <c r="I18" s="115">
        <f t="shared" si="8"/>
        <v>0.4</v>
      </c>
      <c r="J18" s="113">
        <v>3</v>
      </c>
      <c r="K18" s="114">
        <v>1</v>
      </c>
      <c r="L18" s="115">
        <f>K18/J18</f>
        <v>0.3333333333333333</v>
      </c>
      <c r="M18" s="116">
        <v>0</v>
      </c>
      <c r="N18" s="116">
        <v>0</v>
      </c>
      <c r="O18" s="115">
        <v>0</v>
      </c>
      <c r="P18" s="116">
        <v>4</v>
      </c>
      <c r="Q18" s="116">
        <v>1</v>
      </c>
      <c r="R18" s="115">
        <f>Q18/P18</f>
        <v>0.25</v>
      </c>
      <c r="S18" s="114">
        <f t="shared" si="9"/>
        <v>12</v>
      </c>
      <c r="T18" s="114">
        <f t="shared" si="9"/>
        <v>4</v>
      </c>
      <c r="U18" s="115">
        <f t="shared" si="10"/>
        <v>0.3333333333333333</v>
      </c>
      <c r="V18" s="114">
        <f t="shared" si="11"/>
        <v>7</v>
      </c>
      <c r="W18" s="116">
        <v>-12</v>
      </c>
      <c r="X18" s="116">
        <v>1</v>
      </c>
      <c r="Y18" s="116">
        <v>1</v>
      </c>
      <c r="Z18" s="116">
        <v>0</v>
      </c>
      <c r="AA18" s="116">
        <v>-3</v>
      </c>
      <c r="AB18" s="116">
        <v>-2</v>
      </c>
      <c r="AC18" s="116">
        <v>1</v>
      </c>
      <c r="AD18" s="116">
        <v>0</v>
      </c>
      <c r="AE18" s="116">
        <v>0</v>
      </c>
      <c r="AF18" s="116">
        <v>27</v>
      </c>
      <c r="AG18" s="117">
        <f t="shared" si="12"/>
        <v>7</v>
      </c>
      <c r="AH18" s="114">
        <f t="shared" si="7"/>
        <v>-15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13">
        <v>4</v>
      </c>
      <c r="H19" s="114">
        <v>0</v>
      </c>
      <c r="I19" s="115">
        <f t="shared" si="8"/>
        <v>0</v>
      </c>
      <c r="J19" s="113">
        <v>0</v>
      </c>
      <c r="K19" s="114">
        <v>0</v>
      </c>
      <c r="L19" s="115">
        <v>0</v>
      </c>
      <c r="M19" s="116">
        <v>0</v>
      </c>
      <c r="N19" s="116">
        <v>0</v>
      </c>
      <c r="O19" s="115">
        <v>0</v>
      </c>
      <c r="P19" s="116">
        <v>2</v>
      </c>
      <c r="Q19" s="116">
        <v>1</v>
      </c>
      <c r="R19" s="115">
        <f>Q19/P19</f>
        <v>0.5</v>
      </c>
      <c r="S19" s="114">
        <f t="shared" si="9"/>
        <v>6</v>
      </c>
      <c r="T19" s="114">
        <f t="shared" si="9"/>
        <v>1</v>
      </c>
      <c r="U19" s="115">
        <f t="shared" si="10"/>
        <v>0.16666666666666666</v>
      </c>
      <c r="V19" s="114">
        <f t="shared" si="11"/>
        <v>1</v>
      </c>
      <c r="W19" s="116">
        <v>-9</v>
      </c>
      <c r="X19" s="116">
        <v>2</v>
      </c>
      <c r="Y19" s="116">
        <v>1</v>
      </c>
      <c r="Z19" s="116">
        <v>0</v>
      </c>
      <c r="AA19" s="116">
        <v>-1</v>
      </c>
      <c r="AB19" s="116">
        <v>-5</v>
      </c>
      <c r="AC19" s="116">
        <v>1</v>
      </c>
      <c r="AD19" s="116">
        <v>1</v>
      </c>
      <c r="AE19" s="116">
        <v>0</v>
      </c>
      <c r="AF19" s="116">
        <v>18</v>
      </c>
      <c r="AG19" s="117">
        <f t="shared" si="12"/>
        <v>1</v>
      </c>
      <c r="AH19" s="132">
        <f t="shared" si="7"/>
        <v>-14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13">
        <v>3</v>
      </c>
      <c r="H20" s="114">
        <v>0</v>
      </c>
      <c r="I20" s="115">
        <f t="shared" si="8"/>
        <v>0</v>
      </c>
      <c r="J20" s="113">
        <v>1</v>
      </c>
      <c r="K20" s="114">
        <v>0</v>
      </c>
      <c r="L20" s="115">
        <v>0</v>
      </c>
      <c r="M20" s="116">
        <v>0</v>
      </c>
      <c r="N20" s="116">
        <v>0</v>
      </c>
      <c r="O20" s="115">
        <v>0</v>
      </c>
      <c r="P20" s="116">
        <v>2</v>
      </c>
      <c r="Q20" s="116">
        <v>0</v>
      </c>
      <c r="R20" s="115">
        <f>Q20/P20</f>
        <v>0</v>
      </c>
      <c r="S20" s="114">
        <f t="shared" si="9"/>
        <v>6</v>
      </c>
      <c r="T20" s="114">
        <f t="shared" si="9"/>
        <v>0</v>
      </c>
      <c r="U20" s="115">
        <f t="shared" si="10"/>
        <v>0</v>
      </c>
      <c r="V20" s="114">
        <f t="shared" si="11"/>
        <v>0</v>
      </c>
      <c r="W20" s="116">
        <v>-4</v>
      </c>
      <c r="X20" s="116">
        <v>0</v>
      </c>
      <c r="Y20" s="116">
        <v>0</v>
      </c>
      <c r="Z20" s="116">
        <v>0</v>
      </c>
      <c r="AA20" s="116">
        <v>0</v>
      </c>
      <c r="AB20" s="129">
        <v>-5</v>
      </c>
      <c r="AC20" s="116">
        <v>0</v>
      </c>
      <c r="AD20" s="116">
        <v>0</v>
      </c>
      <c r="AE20" s="116">
        <v>0</v>
      </c>
      <c r="AF20" s="116">
        <v>18</v>
      </c>
      <c r="AG20" s="117">
        <f t="shared" si="12"/>
        <v>0</v>
      </c>
      <c r="AH20" s="132">
        <f t="shared" si="7"/>
        <v>-15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13">
        <v>5</v>
      </c>
      <c r="H21" s="114">
        <v>0</v>
      </c>
      <c r="I21" s="115">
        <f>H21/G21</f>
        <v>0</v>
      </c>
      <c r="J21" s="113">
        <v>1</v>
      </c>
      <c r="K21" s="114">
        <v>0</v>
      </c>
      <c r="L21" s="115">
        <v>0</v>
      </c>
      <c r="M21" s="116">
        <v>0</v>
      </c>
      <c r="N21" s="116">
        <v>0</v>
      </c>
      <c r="O21" s="115">
        <v>0</v>
      </c>
      <c r="P21" s="116">
        <v>2</v>
      </c>
      <c r="Q21" s="116">
        <v>1</v>
      </c>
      <c r="R21" s="115">
        <f>Q21/P21</f>
        <v>0.5</v>
      </c>
      <c r="S21" s="114">
        <f>G21+J21+M21+P21</f>
        <v>8</v>
      </c>
      <c r="T21" s="114">
        <f>H21+K21+N21+Q21</f>
        <v>1</v>
      </c>
      <c r="U21" s="115">
        <f>T21/S21</f>
        <v>0.125</v>
      </c>
      <c r="V21" s="114">
        <f>H21*2+K21*2+N21*3+Q21*1</f>
        <v>1</v>
      </c>
      <c r="W21" s="116">
        <v>-3</v>
      </c>
      <c r="X21" s="116">
        <v>0</v>
      </c>
      <c r="Y21" s="116">
        <v>3</v>
      </c>
      <c r="Z21" s="116">
        <v>2</v>
      </c>
      <c r="AA21" s="116">
        <v>-1</v>
      </c>
      <c r="AB21" s="213">
        <v>-5</v>
      </c>
      <c r="AC21" s="116">
        <v>3</v>
      </c>
      <c r="AD21" s="116">
        <v>1</v>
      </c>
      <c r="AE21" s="116">
        <v>3</v>
      </c>
      <c r="AF21" s="116">
        <v>15</v>
      </c>
      <c r="AG21" s="117">
        <f t="shared" si="12"/>
        <v>1</v>
      </c>
      <c r="AH21" s="114">
        <f t="shared" si="7"/>
        <v>-3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113">
        <v>5</v>
      </c>
      <c r="H22" s="114">
        <v>0</v>
      </c>
      <c r="I22" s="115">
        <f>H22/G22</f>
        <v>0</v>
      </c>
      <c r="J22" s="113">
        <v>1</v>
      </c>
      <c r="K22" s="114">
        <v>0</v>
      </c>
      <c r="L22" s="115">
        <v>0</v>
      </c>
      <c r="M22" s="116">
        <v>0</v>
      </c>
      <c r="N22" s="116">
        <v>0</v>
      </c>
      <c r="O22" s="115">
        <v>0</v>
      </c>
      <c r="P22" s="116">
        <v>2</v>
      </c>
      <c r="Q22" s="116">
        <v>1</v>
      </c>
      <c r="R22" s="115">
        <f>Q22/P22</f>
        <v>0.5</v>
      </c>
      <c r="S22" s="114">
        <f>G22+J22+M22+P22</f>
        <v>8</v>
      </c>
      <c r="T22" s="114">
        <f>H22+K22+N22+Q22</f>
        <v>1</v>
      </c>
      <c r="U22" s="115">
        <f>T22/S22</f>
        <v>0.125</v>
      </c>
      <c r="V22" s="114">
        <f>H22*2+K22*2+N22*3+Q22*1</f>
        <v>1</v>
      </c>
      <c r="W22" s="116">
        <v>-3</v>
      </c>
      <c r="X22" s="116">
        <v>0</v>
      </c>
      <c r="Y22" s="116">
        <v>3</v>
      </c>
      <c r="Z22" s="116">
        <v>2</v>
      </c>
      <c r="AA22" s="116">
        <v>-1</v>
      </c>
      <c r="AB22" s="116">
        <v>-5</v>
      </c>
      <c r="AC22" s="116">
        <v>3</v>
      </c>
      <c r="AD22" s="116">
        <v>1</v>
      </c>
      <c r="AE22" s="116">
        <v>3</v>
      </c>
      <c r="AF22" s="116">
        <v>15</v>
      </c>
      <c r="AG22" s="117">
        <f t="shared" si="12"/>
        <v>1</v>
      </c>
      <c r="AH22" s="114">
        <f t="shared" si="7"/>
        <v>-3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7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7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7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7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7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7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7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7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7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7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71</v>
      </c>
      <c r="H33" s="55">
        <f>SUM(H3:H32)</f>
        <v>20</v>
      </c>
      <c r="I33" s="56">
        <f>H33/G33</f>
        <v>0.28169014084507044</v>
      </c>
      <c r="J33" s="55">
        <f>SUM(J3:J32)</f>
        <v>20</v>
      </c>
      <c r="K33" s="55">
        <f>SUM(K3:K32)</f>
        <v>6</v>
      </c>
      <c r="L33" s="56">
        <f>K33/J33</f>
        <v>0.3</v>
      </c>
      <c r="M33" s="55">
        <f>SUM(M3:M32)</f>
        <v>0</v>
      </c>
      <c r="N33" s="55">
        <f>SUM(N3:N32)</f>
        <v>0</v>
      </c>
      <c r="O33" s="56">
        <v>0</v>
      </c>
      <c r="P33" s="55">
        <f>SUM(P3:P32)</f>
        <v>38</v>
      </c>
      <c r="Q33" s="55">
        <f>SUM(Q3:Q32)</f>
        <v>13</v>
      </c>
      <c r="R33" s="56">
        <f>Q33/P33</f>
        <v>0.34210526315789475</v>
      </c>
      <c r="S33" s="55">
        <f>SUM(S3:S32)</f>
        <v>129</v>
      </c>
      <c r="T33" s="55">
        <f>SUM(T3:T32)</f>
        <v>39</v>
      </c>
      <c r="U33" s="56">
        <f>T33/S33</f>
        <v>0.3023255813953488</v>
      </c>
      <c r="V33" s="55">
        <f aca="true" t="shared" si="13" ref="V33:AG33">SUM(V3:V32)</f>
        <v>65</v>
      </c>
      <c r="W33" s="55">
        <f t="shared" si="13"/>
        <v>-142</v>
      </c>
      <c r="X33" s="55">
        <f t="shared" si="13"/>
        <v>20</v>
      </c>
      <c r="Y33" s="55">
        <f t="shared" si="13"/>
        <v>22</v>
      </c>
      <c r="Z33" s="55">
        <f t="shared" si="13"/>
        <v>31</v>
      </c>
      <c r="AA33" s="55">
        <f t="shared" si="13"/>
        <v>-43</v>
      </c>
      <c r="AB33" s="55">
        <f t="shared" si="13"/>
        <v>-59</v>
      </c>
      <c r="AC33" s="55">
        <f t="shared" si="13"/>
        <v>17</v>
      </c>
      <c r="AD33" s="55">
        <f t="shared" si="13"/>
        <v>6</v>
      </c>
      <c r="AE33" s="55">
        <f t="shared" si="13"/>
        <v>12</v>
      </c>
      <c r="AF33" s="55">
        <f t="shared" si="13"/>
        <v>390</v>
      </c>
      <c r="AG33" s="55">
        <f t="shared" si="13"/>
        <v>65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40</v>
      </c>
      <c r="I34" s="55"/>
      <c r="J34" s="55"/>
      <c r="K34" s="83">
        <f>K33*2</f>
        <v>12</v>
      </c>
      <c r="L34" s="55"/>
      <c r="M34" s="55"/>
      <c r="N34" s="83">
        <f>N33*3</f>
        <v>0</v>
      </c>
      <c r="O34" s="55"/>
      <c r="P34" s="55"/>
      <c r="Q34" s="83">
        <f>Q33*1</f>
        <v>13</v>
      </c>
      <c r="R34" s="55"/>
      <c r="S34" s="55"/>
      <c r="T34" s="55"/>
      <c r="U34" s="55"/>
      <c r="V34" s="83">
        <f>H34+K34+N34+Q34</f>
        <v>65</v>
      </c>
      <c r="W34" s="79"/>
      <c r="X34" s="169">
        <f>X33+Y33</f>
        <v>42</v>
      </c>
      <c r="Y34" s="170"/>
      <c r="Z34" s="171">
        <f>Z33+AA33</f>
        <v>-12</v>
      </c>
      <c r="AA34" s="172"/>
      <c r="AB34" s="81"/>
      <c r="AC34" s="81"/>
      <c r="AD34" s="79"/>
      <c r="AE34" s="79"/>
      <c r="AF34" s="79"/>
      <c r="AG34" s="83">
        <f>S34+V34+Y34+AB34</f>
        <v>65</v>
      </c>
      <c r="AH34" s="55">
        <f>SUM(AH3:AH32)</f>
        <v>-161</v>
      </c>
      <c r="AI34" s="84"/>
      <c r="AJ34" s="84"/>
    </row>
  </sheetData>
  <sheetProtection/>
  <mergeCells count="10">
    <mergeCell ref="Z34:AA34"/>
    <mergeCell ref="X34:Y34"/>
    <mergeCell ref="AH1:AH2"/>
    <mergeCell ref="C1:C2"/>
    <mergeCell ref="D1:F2"/>
    <mergeCell ref="AB1:AB2"/>
    <mergeCell ref="AC1:AC2"/>
    <mergeCell ref="Z1:Z2"/>
    <mergeCell ref="AA1:AA2"/>
    <mergeCell ref="AE1:AE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&amp;C&amp;12Technický zápis sezóny 2019/2020 - František Fořtík</oddHeader>
    <oddFooter>&amp;L&amp;8Vypracoval: Antonín Zezula, 774 104 520, 739 519 689, antonin.zezula@seznam.cz, &amp;D, 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21" sqref="G21:G22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22" t="s">
        <v>86</v>
      </c>
      <c r="H3" s="117"/>
      <c r="I3" s="115"/>
      <c r="J3" s="117"/>
      <c r="K3" s="117"/>
      <c r="L3" s="115"/>
      <c r="M3" s="117"/>
      <c r="N3" s="114"/>
      <c r="O3" s="115"/>
      <c r="P3" s="117"/>
      <c r="Q3" s="114"/>
      <c r="R3" s="115"/>
      <c r="S3" s="117"/>
      <c r="T3" s="114"/>
      <c r="U3" s="115"/>
      <c r="V3" s="117"/>
      <c r="W3" s="118"/>
      <c r="X3" s="118"/>
      <c r="Y3" s="118"/>
      <c r="Z3" s="118"/>
      <c r="AA3" s="119"/>
      <c r="AB3" s="119"/>
      <c r="AC3" s="119"/>
      <c r="AD3" s="118"/>
      <c r="AE3" s="118"/>
      <c r="AF3" s="118"/>
      <c r="AG3" s="114"/>
      <c r="AH3" s="66">
        <f aca="true" t="shared" si="0" ref="AH3:AH32">(T3-S3)+SUM(V3:AE3)</f>
        <v>0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22" t="s">
        <v>86</v>
      </c>
      <c r="H4" s="114"/>
      <c r="I4" s="115"/>
      <c r="J4" s="114"/>
      <c r="K4" s="114"/>
      <c r="L4" s="115"/>
      <c r="M4" s="116"/>
      <c r="N4" s="116"/>
      <c r="O4" s="115"/>
      <c r="P4" s="116"/>
      <c r="Q4" s="116"/>
      <c r="R4" s="115"/>
      <c r="S4" s="114"/>
      <c r="T4" s="114"/>
      <c r="U4" s="115"/>
      <c r="V4" s="114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4"/>
      <c r="AH4" s="66">
        <f t="shared" si="0"/>
        <v>0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1</v>
      </c>
      <c r="H5" s="114">
        <v>0</v>
      </c>
      <c r="I5" s="115">
        <f>H5/G5</f>
        <v>0</v>
      </c>
      <c r="J5" s="114">
        <v>0</v>
      </c>
      <c r="K5" s="114">
        <v>0</v>
      </c>
      <c r="L5" s="115">
        <v>0</v>
      </c>
      <c r="M5" s="116">
        <v>0</v>
      </c>
      <c r="N5" s="116">
        <v>0</v>
      </c>
      <c r="O5" s="115">
        <v>0</v>
      </c>
      <c r="P5" s="116">
        <v>0</v>
      </c>
      <c r="Q5" s="116">
        <v>0</v>
      </c>
      <c r="R5" s="115">
        <v>0</v>
      </c>
      <c r="S5" s="114">
        <f>G5+J5+M5+P5</f>
        <v>1</v>
      </c>
      <c r="T5" s="114">
        <f>H5+K5+N5+Q5</f>
        <v>0</v>
      </c>
      <c r="U5" s="115">
        <f>T5/S5</f>
        <v>0</v>
      </c>
      <c r="V5" s="114">
        <f>H5*2+K5*2+N5*3+Q5*1</f>
        <v>0</v>
      </c>
      <c r="W5" s="116">
        <v>-2</v>
      </c>
      <c r="X5" s="116">
        <v>1</v>
      </c>
      <c r="Y5" s="116">
        <v>0</v>
      </c>
      <c r="Z5" s="116">
        <v>0</v>
      </c>
      <c r="AA5" s="116">
        <v>-2</v>
      </c>
      <c r="AB5" s="116">
        <v>0</v>
      </c>
      <c r="AC5" s="116">
        <v>0</v>
      </c>
      <c r="AD5" s="116">
        <v>0</v>
      </c>
      <c r="AE5" s="116">
        <v>0</v>
      </c>
      <c r="AF5" s="116">
        <v>21</v>
      </c>
      <c r="AG5" s="117">
        <f>V5</f>
        <v>0</v>
      </c>
      <c r="AH5" s="114">
        <f>(T5-S5)+SUM(V5:AE5)</f>
        <v>-4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3</v>
      </c>
      <c r="H6" s="114">
        <v>1</v>
      </c>
      <c r="I6" s="115">
        <f>H6/G6</f>
        <v>0.3333333333333333</v>
      </c>
      <c r="J6" s="114">
        <v>2</v>
      </c>
      <c r="K6" s="114">
        <v>0</v>
      </c>
      <c r="L6" s="115">
        <v>0</v>
      </c>
      <c r="M6" s="116">
        <v>0</v>
      </c>
      <c r="N6" s="116">
        <v>0</v>
      </c>
      <c r="O6" s="115">
        <v>0</v>
      </c>
      <c r="P6" s="116">
        <v>0</v>
      </c>
      <c r="Q6" s="116">
        <v>0</v>
      </c>
      <c r="R6" s="115">
        <v>0</v>
      </c>
      <c r="S6" s="114">
        <f>G6+J6+M6+P6</f>
        <v>5</v>
      </c>
      <c r="T6" s="114">
        <f>H6+K6+N6+Q6</f>
        <v>1</v>
      </c>
      <c r="U6" s="115">
        <f>T6/S6</f>
        <v>0.2</v>
      </c>
      <c r="V6" s="114">
        <f>H6*2+K6*2+N6*3+Q6*1</f>
        <v>2</v>
      </c>
      <c r="W6" s="116">
        <v>-8</v>
      </c>
      <c r="X6" s="116">
        <v>0</v>
      </c>
      <c r="Y6" s="116">
        <v>2</v>
      </c>
      <c r="Z6" s="116">
        <v>1</v>
      </c>
      <c r="AA6" s="116">
        <v>0</v>
      </c>
      <c r="AB6" s="116">
        <v>-4</v>
      </c>
      <c r="AC6" s="116">
        <v>0</v>
      </c>
      <c r="AD6" s="116">
        <v>2</v>
      </c>
      <c r="AE6" s="116">
        <v>0</v>
      </c>
      <c r="AF6" s="116">
        <v>21</v>
      </c>
      <c r="AG6" s="117">
        <f>V6</f>
        <v>2</v>
      </c>
      <c r="AH6" s="114">
        <f>(T6-S6)+SUM(V6:AE6)</f>
        <v>-9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44" t="s">
        <v>99</v>
      </c>
      <c r="H7" s="114"/>
      <c r="I7" s="115"/>
      <c r="J7" s="114"/>
      <c r="K7" s="114"/>
      <c r="L7" s="115"/>
      <c r="M7" s="116"/>
      <c r="N7" s="116"/>
      <c r="O7" s="115"/>
      <c r="P7" s="116"/>
      <c r="Q7" s="116"/>
      <c r="R7" s="115"/>
      <c r="S7" s="114"/>
      <c r="T7" s="114"/>
      <c r="U7" s="115"/>
      <c r="V7" s="11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4"/>
      <c r="AH7" s="66">
        <f t="shared" si="0"/>
        <v>0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44" t="s">
        <v>99</v>
      </c>
      <c r="H8" s="114"/>
      <c r="I8" s="115"/>
      <c r="J8" s="114"/>
      <c r="K8" s="114"/>
      <c r="L8" s="115"/>
      <c r="M8" s="116"/>
      <c r="N8" s="116"/>
      <c r="O8" s="115"/>
      <c r="P8" s="116"/>
      <c r="Q8" s="116"/>
      <c r="R8" s="115"/>
      <c r="S8" s="114"/>
      <c r="T8" s="114"/>
      <c r="U8" s="115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4"/>
      <c r="AH8" s="66">
        <f t="shared" si="0"/>
        <v>0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13">
        <v>1</v>
      </c>
      <c r="H9" s="114">
        <v>0</v>
      </c>
      <c r="I9" s="115">
        <v>0</v>
      </c>
      <c r="J9" s="113">
        <v>0</v>
      </c>
      <c r="K9" s="114">
        <v>0</v>
      </c>
      <c r="L9" s="115">
        <v>0</v>
      </c>
      <c r="M9" s="113">
        <v>0</v>
      </c>
      <c r="N9" s="114">
        <v>0</v>
      </c>
      <c r="O9" s="115">
        <v>0</v>
      </c>
      <c r="P9" s="113">
        <v>0</v>
      </c>
      <c r="Q9" s="114">
        <v>0</v>
      </c>
      <c r="R9" s="115">
        <v>0</v>
      </c>
      <c r="S9" s="114">
        <f aca="true" t="shared" si="1" ref="S9:T14">G9+J9+M9+P9</f>
        <v>1</v>
      </c>
      <c r="T9" s="114">
        <f t="shared" si="1"/>
        <v>0</v>
      </c>
      <c r="U9" s="115">
        <f>T9/S9</f>
        <v>0</v>
      </c>
      <c r="V9" s="114">
        <f aca="true" t="shared" si="2" ref="V9:V14">H9*2+K9*2+N9*3+Q9*1</f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1</v>
      </c>
      <c r="AD9" s="116">
        <v>0</v>
      </c>
      <c r="AE9" s="116">
        <v>0</v>
      </c>
      <c r="AF9" s="116">
        <v>7</v>
      </c>
      <c r="AG9" s="117">
        <f aca="true" t="shared" si="3" ref="AG9:AG14">V9</f>
        <v>0</v>
      </c>
      <c r="AH9" s="114">
        <f aca="true" t="shared" si="4" ref="AH9:AH14">(T9-S9)+SUM(V9:AE9)</f>
        <v>0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>
        <v>0</v>
      </c>
      <c r="H10" s="114">
        <v>0</v>
      </c>
      <c r="I10" s="115">
        <v>0</v>
      </c>
      <c r="J10" s="113">
        <v>0</v>
      </c>
      <c r="K10" s="114">
        <v>0</v>
      </c>
      <c r="L10" s="115">
        <v>0</v>
      </c>
      <c r="M10" s="113">
        <v>0</v>
      </c>
      <c r="N10" s="114">
        <v>0</v>
      </c>
      <c r="O10" s="115">
        <v>0</v>
      </c>
      <c r="P10" s="113">
        <v>2</v>
      </c>
      <c r="Q10" s="114">
        <v>0</v>
      </c>
      <c r="R10" s="115">
        <v>0</v>
      </c>
      <c r="S10" s="114">
        <f t="shared" si="1"/>
        <v>2</v>
      </c>
      <c r="T10" s="114">
        <f t="shared" si="1"/>
        <v>0</v>
      </c>
      <c r="U10" s="115">
        <f>T10/S10</f>
        <v>0</v>
      </c>
      <c r="V10" s="114">
        <f t="shared" si="2"/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-2</v>
      </c>
      <c r="AC10" s="116">
        <v>1</v>
      </c>
      <c r="AD10" s="116">
        <v>0</v>
      </c>
      <c r="AE10" s="116">
        <v>0</v>
      </c>
      <c r="AF10" s="116">
        <v>5</v>
      </c>
      <c r="AG10" s="117">
        <f t="shared" si="3"/>
        <v>0</v>
      </c>
      <c r="AH10" s="114">
        <f t="shared" si="4"/>
        <v>-3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13">
        <v>0</v>
      </c>
      <c r="H11" s="114">
        <v>0</v>
      </c>
      <c r="I11" s="115">
        <v>0</v>
      </c>
      <c r="J11" s="113">
        <v>0</v>
      </c>
      <c r="K11" s="114">
        <v>0</v>
      </c>
      <c r="L11" s="115">
        <v>0</v>
      </c>
      <c r="M11" s="113">
        <v>0</v>
      </c>
      <c r="N11" s="114">
        <v>0</v>
      </c>
      <c r="O11" s="115">
        <v>0</v>
      </c>
      <c r="P11" s="113">
        <v>0</v>
      </c>
      <c r="Q11" s="114">
        <v>0</v>
      </c>
      <c r="R11" s="115">
        <v>0</v>
      </c>
      <c r="S11" s="114">
        <f t="shared" si="1"/>
        <v>0</v>
      </c>
      <c r="T11" s="114">
        <f t="shared" si="1"/>
        <v>0</v>
      </c>
      <c r="U11" s="115">
        <v>0</v>
      </c>
      <c r="V11" s="114">
        <f t="shared" si="2"/>
        <v>0</v>
      </c>
      <c r="W11" s="116">
        <v>0</v>
      </c>
      <c r="X11" s="116">
        <v>0</v>
      </c>
      <c r="Y11" s="116">
        <v>0</v>
      </c>
      <c r="Z11" s="116">
        <v>1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7</v>
      </c>
      <c r="AG11" s="117">
        <f t="shared" si="3"/>
        <v>0</v>
      </c>
      <c r="AH11" s="114">
        <f t="shared" si="4"/>
        <v>1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13">
        <v>0</v>
      </c>
      <c r="H12" s="114">
        <v>0</v>
      </c>
      <c r="I12" s="115">
        <v>0</v>
      </c>
      <c r="J12" s="113">
        <v>0</v>
      </c>
      <c r="K12" s="114">
        <v>0</v>
      </c>
      <c r="L12" s="115">
        <v>0</v>
      </c>
      <c r="M12" s="113">
        <v>0</v>
      </c>
      <c r="N12" s="114">
        <v>0</v>
      </c>
      <c r="O12" s="115">
        <v>0</v>
      </c>
      <c r="P12" s="113">
        <v>0</v>
      </c>
      <c r="Q12" s="114">
        <v>0</v>
      </c>
      <c r="R12" s="115">
        <v>0</v>
      </c>
      <c r="S12" s="114">
        <f t="shared" si="1"/>
        <v>0</v>
      </c>
      <c r="T12" s="114">
        <f t="shared" si="1"/>
        <v>0</v>
      </c>
      <c r="U12" s="115">
        <v>0</v>
      </c>
      <c r="V12" s="114">
        <f t="shared" si="2"/>
        <v>0</v>
      </c>
      <c r="W12" s="116">
        <v>0</v>
      </c>
      <c r="X12" s="116">
        <v>0</v>
      </c>
      <c r="Y12" s="116">
        <v>1</v>
      </c>
      <c r="Z12" s="116"/>
      <c r="AA12" s="116">
        <v>-1</v>
      </c>
      <c r="AB12" s="116">
        <v>0</v>
      </c>
      <c r="AC12" s="116">
        <v>0</v>
      </c>
      <c r="AD12" s="116">
        <v>0</v>
      </c>
      <c r="AE12" s="116">
        <v>0</v>
      </c>
      <c r="AF12" s="116">
        <v>7</v>
      </c>
      <c r="AG12" s="117">
        <f t="shared" si="3"/>
        <v>0</v>
      </c>
      <c r="AH12" s="114">
        <f t="shared" si="4"/>
        <v>0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13">
        <v>1</v>
      </c>
      <c r="H13" s="114">
        <v>0</v>
      </c>
      <c r="I13" s="115">
        <v>0</v>
      </c>
      <c r="J13" s="113">
        <v>5</v>
      </c>
      <c r="K13" s="114">
        <v>0</v>
      </c>
      <c r="L13" s="115">
        <f>K13/J13</f>
        <v>0</v>
      </c>
      <c r="M13" s="113">
        <v>0</v>
      </c>
      <c r="N13" s="114">
        <v>0</v>
      </c>
      <c r="O13" s="115">
        <v>0</v>
      </c>
      <c r="P13" s="113">
        <v>0</v>
      </c>
      <c r="Q13" s="114">
        <v>0</v>
      </c>
      <c r="R13" s="115">
        <v>0</v>
      </c>
      <c r="S13" s="114">
        <f t="shared" si="1"/>
        <v>6</v>
      </c>
      <c r="T13" s="114">
        <f t="shared" si="1"/>
        <v>0</v>
      </c>
      <c r="U13" s="115">
        <f>T13/S13</f>
        <v>0</v>
      </c>
      <c r="V13" s="114">
        <f t="shared" si="2"/>
        <v>0</v>
      </c>
      <c r="W13" s="116">
        <v>-3</v>
      </c>
      <c r="X13" s="116">
        <v>0</v>
      </c>
      <c r="Y13" s="116">
        <v>0</v>
      </c>
      <c r="Z13" s="116">
        <v>0</v>
      </c>
      <c r="AA13" s="116">
        <v>0</v>
      </c>
      <c r="AB13" s="116">
        <v>-1</v>
      </c>
      <c r="AC13" s="116">
        <v>0</v>
      </c>
      <c r="AD13" s="116">
        <v>0</v>
      </c>
      <c r="AE13" s="116">
        <v>0</v>
      </c>
      <c r="AF13" s="116">
        <v>23</v>
      </c>
      <c r="AG13" s="117">
        <f t="shared" si="3"/>
        <v>0</v>
      </c>
      <c r="AH13" s="135">
        <f t="shared" si="4"/>
        <v>-10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13">
        <v>2</v>
      </c>
      <c r="H14" s="114">
        <v>2</v>
      </c>
      <c r="I14" s="115">
        <f>H14/G14</f>
        <v>1</v>
      </c>
      <c r="J14" s="113">
        <v>2</v>
      </c>
      <c r="K14" s="114">
        <v>0</v>
      </c>
      <c r="L14" s="115">
        <f>K14/J14</f>
        <v>0</v>
      </c>
      <c r="M14" s="113">
        <v>0</v>
      </c>
      <c r="N14" s="114">
        <v>0</v>
      </c>
      <c r="O14" s="115">
        <v>0</v>
      </c>
      <c r="P14" s="113">
        <v>0</v>
      </c>
      <c r="Q14" s="114">
        <v>0</v>
      </c>
      <c r="R14" s="115">
        <v>0</v>
      </c>
      <c r="S14" s="114">
        <f t="shared" si="1"/>
        <v>4</v>
      </c>
      <c r="T14" s="114">
        <f t="shared" si="1"/>
        <v>2</v>
      </c>
      <c r="U14" s="115">
        <f>T14/S14</f>
        <v>0.5</v>
      </c>
      <c r="V14" s="114">
        <f t="shared" si="2"/>
        <v>4</v>
      </c>
      <c r="W14" s="116">
        <v>-6</v>
      </c>
      <c r="X14" s="116">
        <v>0</v>
      </c>
      <c r="Y14" s="116">
        <v>0</v>
      </c>
      <c r="Z14" s="116">
        <v>2</v>
      </c>
      <c r="AA14" s="116">
        <v>0</v>
      </c>
      <c r="AB14" s="116">
        <v>-1</v>
      </c>
      <c r="AC14" s="116">
        <v>0</v>
      </c>
      <c r="AD14" s="116">
        <v>0</v>
      </c>
      <c r="AE14" s="116">
        <v>0</v>
      </c>
      <c r="AF14" s="116">
        <v>25</v>
      </c>
      <c r="AG14" s="117">
        <f t="shared" si="3"/>
        <v>4</v>
      </c>
      <c r="AH14" s="114">
        <f t="shared" si="4"/>
        <v>-3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22" t="s">
        <v>106</v>
      </c>
      <c r="H15" s="114"/>
      <c r="I15" s="115"/>
      <c r="J15" s="114"/>
      <c r="K15" s="114"/>
      <c r="L15" s="115"/>
      <c r="M15" s="116"/>
      <c r="N15" s="116"/>
      <c r="O15" s="115"/>
      <c r="P15" s="116"/>
      <c r="Q15" s="116"/>
      <c r="R15" s="115"/>
      <c r="S15" s="114"/>
      <c r="T15" s="114"/>
      <c r="U15" s="115"/>
      <c r="V15" s="11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4"/>
      <c r="AH15" s="66">
        <f t="shared" si="0"/>
        <v>0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22" t="s">
        <v>106</v>
      </c>
      <c r="H16" s="114"/>
      <c r="I16" s="115"/>
      <c r="J16" s="114"/>
      <c r="K16" s="114"/>
      <c r="L16" s="115"/>
      <c r="M16" s="116"/>
      <c r="N16" s="116"/>
      <c r="O16" s="115"/>
      <c r="P16" s="116"/>
      <c r="Q16" s="116"/>
      <c r="R16" s="115"/>
      <c r="S16" s="114"/>
      <c r="T16" s="114"/>
      <c r="U16" s="115"/>
      <c r="V16" s="114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4"/>
      <c r="AH16" s="66">
        <f t="shared" si="0"/>
        <v>0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44" t="s">
        <v>114</v>
      </c>
      <c r="H17" s="114"/>
      <c r="I17" s="115"/>
      <c r="J17" s="114"/>
      <c r="K17" s="114"/>
      <c r="L17" s="115"/>
      <c r="M17" s="116"/>
      <c r="N17" s="116"/>
      <c r="O17" s="115"/>
      <c r="P17" s="116"/>
      <c r="Q17" s="116"/>
      <c r="R17" s="115"/>
      <c r="S17" s="114"/>
      <c r="T17" s="114"/>
      <c r="U17" s="115"/>
      <c r="V17" s="114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4"/>
      <c r="AH17" s="66"/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44" t="s">
        <v>114</v>
      </c>
      <c r="H18" s="114"/>
      <c r="I18" s="115"/>
      <c r="J18" s="114"/>
      <c r="K18" s="114"/>
      <c r="L18" s="115"/>
      <c r="M18" s="116"/>
      <c r="N18" s="116"/>
      <c r="O18" s="115"/>
      <c r="P18" s="116"/>
      <c r="Q18" s="116"/>
      <c r="R18" s="115"/>
      <c r="S18" s="114"/>
      <c r="T18" s="114"/>
      <c r="U18" s="115"/>
      <c r="V18" s="114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4"/>
      <c r="AH18" s="66"/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13">
        <v>2</v>
      </c>
      <c r="H19" s="114">
        <v>0</v>
      </c>
      <c r="I19" s="115">
        <f>H19/G19</f>
        <v>0</v>
      </c>
      <c r="J19" s="114">
        <v>1</v>
      </c>
      <c r="K19" s="114">
        <v>0</v>
      </c>
      <c r="L19" s="115">
        <f>K19/J19</f>
        <v>0</v>
      </c>
      <c r="M19" s="116">
        <v>0</v>
      </c>
      <c r="N19" s="116">
        <v>0</v>
      </c>
      <c r="O19" s="115">
        <v>1</v>
      </c>
      <c r="P19" s="116">
        <v>0</v>
      </c>
      <c r="Q19" s="116">
        <v>0</v>
      </c>
      <c r="R19" s="115">
        <v>0</v>
      </c>
      <c r="S19" s="114">
        <f>G19+J19+M19+P19</f>
        <v>3</v>
      </c>
      <c r="T19" s="114">
        <f>H19+K19+N19+Q19</f>
        <v>0</v>
      </c>
      <c r="U19" s="115">
        <f>T19/S19</f>
        <v>0</v>
      </c>
      <c r="V19" s="114">
        <f>H19*2+K19*2+N19*3+Q19*1</f>
        <v>0</v>
      </c>
      <c r="W19" s="116">
        <v>-6</v>
      </c>
      <c r="X19" s="116">
        <v>2</v>
      </c>
      <c r="Y19" s="116">
        <v>2</v>
      </c>
      <c r="Z19" s="116">
        <v>1</v>
      </c>
      <c r="AA19" s="116">
        <v>-3</v>
      </c>
      <c r="AB19" s="116">
        <v>0</v>
      </c>
      <c r="AC19" s="116">
        <v>0</v>
      </c>
      <c r="AD19" s="116">
        <v>1</v>
      </c>
      <c r="AE19" s="116">
        <v>0</v>
      </c>
      <c r="AF19" s="116">
        <v>18</v>
      </c>
      <c r="AG19" s="117">
        <f>V19</f>
        <v>0</v>
      </c>
      <c r="AH19" s="114">
        <f>(T19-S19)+SUM(V19:AE19)</f>
        <v>-6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13">
        <v>1</v>
      </c>
      <c r="H20" s="114">
        <v>1</v>
      </c>
      <c r="I20" s="115">
        <f>H20/G20</f>
        <v>1</v>
      </c>
      <c r="J20" s="114">
        <v>0</v>
      </c>
      <c r="K20" s="114">
        <v>0</v>
      </c>
      <c r="L20" s="115">
        <v>0</v>
      </c>
      <c r="M20" s="116">
        <v>0</v>
      </c>
      <c r="N20" s="116">
        <v>0</v>
      </c>
      <c r="O20" s="115">
        <v>1</v>
      </c>
      <c r="P20" s="116">
        <v>0</v>
      </c>
      <c r="Q20" s="116">
        <v>0</v>
      </c>
      <c r="R20" s="115">
        <v>0</v>
      </c>
      <c r="S20" s="114">
        <f>G20+J20+M20+P20</f>
        <v>1</v>
      </c>
      <c r="T20" s="114">
        <f>H20+K20+N20+Q20</f>
        <v>1</v>
      </c>
      <c r="U20" s="115">
        <f>T20/S20</f>
        <v>1</v>
      </c>
      <c r="V20" s="114">
        <f>H20*2+K20*2+N20*3+Q20*1</f>
        <v>2</v>
      </c>
      <c r="W20" s="116">
        <v>-6</v>
      </c>
      <c r="X20" s="116">
        <v>0</v>
      </c>
      <c r="Y20" s="116">
        <v>0</v>
      </c>
      <c r="Z20" s="116">
        <v>0</v>
      </c>
      <c r="AA20" s="116">
        <v>0</v>
      </c>
      <c r="AB20" s="116">
        <v>-1</v>
      </c>
      <c r="AC20" s="116">
        <v>1</v>
      </c>
      <c r="AD20" s="116">
        <v>1</v>
      </c>
      <c r="AE20" s="116">
        <v>0</v>
      </c>
      <c r="AF20" s="116">
        <v>18</v>
      </c>
      <c r="AG20" s="117">
        <f>V20</f>
        <v>2</v>
      </c>
      <c r="AH20" s="114">
        <f>(T20-S20)+SUM(V20:AE20)</f>
        <v>-3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201" t="s">
        <v>86</v>
      </c>
      <c r="H21" s="66"/>
      <c r="I21" s="56"/>
      <c r="J21" s="66"/>
      <c r="K21" s="66"/>
      <c r="L21" s="56"/>
      <c r="M21" s="67"/>
      <c r="N21" s="67"/>
      <c r="O21" s="56"/>
      <c r="P21" s="67"/>
      <c r="Q21" s="67"/>
      <c r="R21" s="56"/>
      <c r="S21" s="66"/>
      <c r="T21" s="66"/>
      <c r="U21" s="56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6"/>
      <c r="AH21" s="66">
        <f t="shared" si="0"/>
        <v>0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201" t="s">
        <v>86</v>
      </c>
      <c r="H22" s="66"/>
      <c r="I22" s="56"/>
      <c r="J22" s="66"/>
      <c r="K22" s="66"/>
      <c r="L22" s="56"/>
      <c r="M22" s="67"/>
      <c r="N22" s="67"/>
      <c r="O22" s="56"/>
      <c r="P22" s="67"/>
      <c r="Q22" s="67"/>
      <c r="R22" s="56"/>
      <c r="S22" s="66"/>
      <c r="T22" s="66"/>
      <c r="U22" s="56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6"/>
      <c r="AH22" s="66">
        <f t="shared" si="0"/>
        <v>0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0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0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0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0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0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0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0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0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0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0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11</v>
      </c>
      <c r="H33" s="55">
        <f>SUM(H3:H32)</f>
        <v>4</v>
      </c>
      <c r="I33" s="56">
        <f>H33/G33</f>
        <v>0.36363636363636365</v>
      </c>
      <c r="J33" s="55">
        <f>SUM(J3:J32)</f>
        <v>10</v>
      </c>
      <c r="K33" s="55">
        <f>SUM(K3:K32)</f>
        <v>0</v>
      </c>
      <c r="L33" s="56">
        <f>K33/J33</f>
        <v>0</v>
      </c>
      <c r="M33" s="55">
        <f>SUM(M3:M32)</f>
        <v>0</v>
      </c>
      <c r="N33" s="55">
        <f>SUM(N3:N32)</f>
        <v>0</v>
      </c>
      <c r="O33" s="56">
        <v>0</v>
      </c>
      <c r="P33" s="55">
        <f>SUM(P3:P32)</f>
        <v>2</v>
      </c>
      <c r="Q33" s="55">
        <f>SUM(Q3:Q32)</f>
        <v>0</v>
      </c>
      <c r="R33" s="56">
        <f>Q33/P33</f>
        <v>0</v>
      </c>
      <c r="S33" s="55">
        <f>SUM(S3:S32)</f>
        <v>23</v>
      </c>
      <c r="T33" s="55">
        <f>SUM(T3:T32)</f>
        <v>4</v>
      </c>
      <c r="U33" s="56">
        <f>T33/S33</f>
        <v>0.17391304347826086</v>
      </c>
      <c r="V33" s="55">
        <f aca="true" t="shared" si="5" ref="V33:AG33">SUM(V3:V32)</f>
        <v>8</v>
      </c>
      <c r="W33" s="55">
        <f t="shared" si="5"/>
        <v>-31</v>
      </c>
      <c r="X33" s="55">
        <f t="shared" si="5"/>
        <v>3</v>
      </c>
      <c r="Y33" s="55">
        <f t="shared" si="5"/>
        <v>5</v>
      </c>
      <c r="Z33" s="55">
        <f t="shared" si="5"/>
        <v>5</v>
      </c>
      <c r="AA33" s="55">
        <f t="shared" si="5"/>
        <v>-6</v>
      </c>
      <c r="AB33" s="55">
        <f t="shared" si="5"/>
        <v>-9</v>
      </c>
      <c r="AC33" s="55">
        <f t="shared" si="5"/>
        <v>3</v>
      </c>
      <c r="AD33" s="55">
        <f t="shared" si="5"/>
        <v>4</v>
      </c>
      <c r="AE33" s="55">
        <f t="shared" si="5"/>
        <v>0</v>
      </c>
      <c r="AF33" s="55">
        <f t="shared" si="5"/>
        <v>152</v>
      </c>
      <c r="AG33" s="55">
        <f t="shared" si="5"/>
        <v>8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8</v>
      </c>
      <c r="I34" s="55"/>
      <c r="J34" s="55"/>
      <c r="K34" s="83">
        <f>K33*2</f>
        <v>0</v>
      </c>
      <c r="L34" s="55"/>
      <c r="M34" s="55"/>
      <c r="N34" s="83">
        <f>N33*3</f>
        <v>0</v>
      </c>
      <c r="O34" s="55"/>
      <c r="P34" s="55"/>
      <c r="Q34" s="83">
        <f>Q33*1</f>
        <v>0</v>
      </c>
      <c r="R34" s="55"/>
      <c r="S34" s="55"/>
      <c r="T34" s="55"/>
      <c r="U34" s="55"/>
      <c r="V34" s="83">
        <f>H34+K34+N34+Q34</f>
        <v>8</v>
      </c>
      <c r="W34" s="79"/>
      <c r="X34" s="169">
        <f>X33+Y33</f>
        <v>8</v>
      </c>
      <c r="Y34" s="170"/>
      <c r="Z34" s="171">
        <f>Z33+AA33</f>
        <v>-1</v>
      </c>
      <c r="AA34" s="172"/>
      <c r="AB34" s="81"/>
      <c r="AC34" s="81"/>
      <c r="AD34" s="79"/>
      <c r="AE34" s="79"/>
      <c r="AF34" s="79"/>
      <c r="AG34" s="83">
        <f>S34+V34+Y34+AB34</f>
        <v>8</v>
      </c>
      <c r="AH34" s="55">
        <f>SUM(AH3:AH32)</f>
        <v>-37</v>
      </c>
      <c r="AI34" s="84"/>
      <c r="AJ34" s="84"/>
    </row>
  </sheetData>
  <sheetProtection/>
  <mergeCells count="10">
    <mergeCell ref="AH1:AH2"/>
    <mergeCell ref="X34:Y34"/>
    <mergeCell ref="Z34:AA34"/>
    <mergeCell ref="C1:C2"/>
    <mergeCell ref="D1:F2"/>
    <mergeCell ref="AB1:AB2"/>
    <mergeCell ref="AC1:AC2"/>
    <mergeCell ref="Z1:Z2"/>
    <mergeCell ref="AA1:AA2"/>
    <mergeCell ref="AE1:AE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&amp;C&amp;12Technický zápis sezóny 2019/2020 - Michal Slabý</oddHeader>
    <oddFooter>&amp;L&amp;8Vypracoval: Antonín Zezula, 774 104 520, 739 519 689, antonin.zezula@seznam.cz, &amp;D, 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W25" sqref="W25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3"/>
      <c r="H3" s="117"/>
      <c r="I3" s="115"/>
      <c r="J3" s="117"/>
      <c r="K3" s="117"/>
      <c r="L3" s="115"/>
      <c r="M3" s="117"/>
      <c r="N3" s="114"/>
      <c r="O3" s="115"/>
      <c r="P3" s="117"/>
      <c r="Q3" s="114"/>
      <c r="R3" s="115"/>
      <c r="S3" s="117"/>
      <c r="T3" s="114"/>
      <c r="U3" s="115"/>
      <c r="V3" s="117"/>
      <c r="W3" s="118"/>
      <c r="X3" s="118"/>
      <c r="Y3" s="118"/>
      <c r="Z3" s="118"/>
      <c r="AA3" s="119"/>
      <c r="AB3" s="119"/>
      <c r="AC3" s="119"/>
      <c r="AD3" s="118"/>
      <c r="AE3" s="118"/>
      <c r="AF3" s="118"/>
      <c r="AG3" s="114"/>
      <c r="AH3" s="66">
        <f aca="true" t="shared" si="0" ref="AH3:AH32">(T3-S3)+SUM(V3:AE3)</f>
        <v>0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13"/>
      <c r="H4" s="114"/>
      <c r="I4" s="115"/>
      <c r="J4" s="114"/>
      <c r="K4" s="114"/>
      <c r="L4" s="115"/>
      <c r="M4" s="116"/>
      <c r="N4" s="116"/>
      <c r="O4" s="115"/>
      <c r="P4" s="116"/>
      <c r="Q4" s="116"/>
      <c r="R4" s="115"/>
      <c r="S4" s="114"/>
      <c r="T4" s="114"/>
      <c r="U4" s="115"/>
      <c r="V4" s="114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4"/>
      <c r="AH4" s="66">
        <f t="shared" si="0"/>
        <v>0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/>
      <c r="H5" s="114"/>
      <c r="I5" s="115"/>
      <c r="J5" s="114"/>
      <c r="K5" s="114"/>
      <c r="L5" s="115"/>
      <c r="M5" s="116"/>
      <c r="N5" s="116"/>
      <c r="O5" s="115"/>
      <c r="P5" s="116"/>
      <c r="Q5" s="116"/>
      <c r="R5" s="115"/>
      <c r="S5" s="114"/>
      <c r="T5" s="114"/>
      <c r="U5" s="115"/>
      <c r="V5" s="114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4"/>
      <c r="AH5" s="66">
        <f t="shared" si="0"/>
        <v>0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/>
      <c r="H6" s="117"/>
      <c r="I6" s="115"/>
      <c r="J6" s="117"/>
      <c r="K6" s="117"/>
      <c r="L6" s="115"/>
      <c r="M6" s="117"/>
      <c r="N6" s="114"/>
      <c r="O6" s="115"/>
      <c r="P6" s="117"/>
      <c r="Q6" s="114"/>
      <c r="R6" s="115"/>
      <c r="S6" s="117"/>
      <c r="T6" s="114"/>
      <c r="U6" s="115"/>
      <c r="V6" s="117"/>
      <c r="W6" s="118"/>
      <c r="X6" s="118"/>
      <c r="Y6" s="118"/>
      <c r="Z6" s="118"/>
      <c r="AA6" s="119"/>
      <c r="AB6" s="119"/>
      <c r="AC6" s="119"/>
      <c r="AD6" s="118"/>
      <c r="AE6" s="118"/>
      <c r="AF6" s="118"/>
      <c r="AG6" s="118"/>
      <c r="AH6" s="114">
        <v>84</v>
      </c>
    </row>
    <row r="7" spans="1:34" ht="12" customHeight="1">
      <c r="A7" s="10">
        <v>44534</v>
      </c>
      <c r="B7" s="4" t="s">
        <v>89</v>
      </c>
      <c r="C7" s="1" t="s">
        <v>29</v>
      </c>
      <c r="D7" s="14">
        <v>77</v>
      </c>
      <c r="E7" s="14" t="s">
        <v>33</v>
      </c>
      <c r="F7" s="14">
        <v>37</v>
      </c>
      <c r="G7" s="113"/>
      <c r="H7" s="114"/>
      <c r="I7" s="115"/>
      <c r="J7" s="114"/>
      <c r="K7" s="114"/>
      <c r="L7" s="115"/>
      <c r="M7" s="116"/>
      <c r="N7" s="116"/>
      <c r="O7" s="115"/>
      <c r="P7" s="116"/>
      <c r="Q7" s="116"/>
      <c r="R7" s="115"/>
      <c r="S7" s="114"/>
      <c r="T7" s="114"/>
      <c r="U7" s="115"/>
      <c r="V7" s="11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4"/>
      <c r="AH7" s="66">
        <v>71</v>
      </c>
    </row>
    <row r="8" spans="1:34" ht="12" customHeight="1">
      <c r="A8" s="10">
        <v>44534</v>
      </c>
      <c r="B8" s="4" t="s">
        <v>89</v>
      </c>
      <c r="C8" s="1" t="s">
        <v>58</v>
      </c>
      <c r="D8" s="14">
        <v>67</v>
      </c>
      <c r="E8" s="14" t="s">
        <v>33</v>
      </c>
      <c r="F8" s="14">
        <v>56</v>
      </c>
      <c r="G8" s="113"/>
      <c r="H8" s="114"/>
      <c r="I8" s="115"/>
      <c r="J8" s="114"/>
      <c r="K8" s="114"/>
      <c r="L8" s="115"/>
      <c r="M8" s="116"/>
      <c r="N8" s="116"/>
      <c r="O8" s="115"/>
      <c r="P8" s="116"/>
      <c r="Q8" s="116"/>
      <c r="R8" s="115"/>
      <c r="S8" s="114"/>
      <c r="T8" s="114"/>
      <c r="U8" s="115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4"/>
      <c r="AH8" s="66">
        <f t="shared" si="0"/>
        <v>0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13"/>
      <c r="H9" s="114"/>
      <c r="I9" s="115"/>
      <c r="J9" s="114"/>
      <c r="K9" s="114"/>
      <c r="L9" s="115"/>
      <c r="M9" s="116"/>
      <c r="N9" s="116"/>
      <c r="O9" s="115"/>
      <c r="P9" s="116"/>
      <c r="Q9" s="116"/>
      <c r="R9" s="115"/>
      <c r="S9" s="114"/>
      <c r="T9" s="114"/>
      <c r="U9" s="115"/>
      <c r="V9" s="114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4"/>
      <c r="AH9" s="66">
        <f t="shared" si="0"/>
        <v>0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/>
      <c r="H10" s="114"/>
      <c r="I10" s="115"/>
      <c r="J10" s="114"/>
      <c r="K10" s="114"/>
      <c r="L10" s="115"/>
      <c r="M10" s="116"/>
      <c r="N10" s="116"/>
      <c r="O10" s="115"/>
      <c r="P10" s="116"/>
      <c r="Q10" s="116"/>
      <c r="R10" s="115"/>
      <c r="S10" s="114"/>
      <c r="T10" s="114"/>
      <c r="U10" s="115"/>
      <c r="V10" s="114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4"/>
      <c r="AH10" s="66">
        <f t="shared" si="0"/>
        <v>0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13"/>
      <c r="H11" s="114"/>
      <c r="I11" s="115"/>
      <c r="J11" s="114"/>
      <c r="K11" s="114"/>
      <c r="L11" s="115"/>
      <c r="M11" s="116"/>
      <c r="N11" s="116"/>
      <c r="O11" s="115"/>
      <c r="P11" s="116"/>
      <c r="Q11" s="116"/>
      <c r="R11" s="115"/>
      <c r="S11" s="114"/>
      <c r="T11" s="114"/>
      <c r="U11" s="115"/>
      <c r="V11" s="114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4"/>
      <c r="AH11" s="66">
        <f t="shared" si="0"/>
        <v>0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13"/>
      <c r="H12" s="114"/>
      <c r="I12" s="115"/>
      <c r="J12" s="114"/>
      <c r="K12" s="114"/>
      <c r="L12" s="115"/>
      <c r="M12" s="116"/>
      <c r="N12" s="116"/>
      <c r="O12" s="115"/>
      <c r="P12" s="116"/>
      <c r="Q12" s="116"/>
      <c r="R12" s="115"/>
      <c r="S12" s="114"/>
      <c r="T12" s="114"/>
      <c r="U12" s="115"/>
      <c r="V12" s="114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4"/>
      <c r="AH12" s="66">
        <f t="shared" si="0"/>
        <v>0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13"/>
      <c r="H13" s="114"/>
      <c r="I13" s="115"/>
      <c r="J13" s="114"/>
      <c r="K13" s="114"/>
      <c r="L13" s="115"/>
      <c r="M13" s="116"/>
      <c r="N13" s="116"/>
      <c r="O13" s="115"/>
      <c r="P13" s="116"/>
      <c r="Q13" s="116"/>
      <c r="R13" s="115"/>
      <c r="S13" s="114"/>
      <c r="T13" s="114"/>
      <c r="U13" s="115"/>
      <c r="V13" s="114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4"/>
      <c r="AH13" s="66">
        <f t="shared" si="0"/>
        <v>0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13"/>
      <c r="H14" s="114"/>
      <c r="I14" s="115"/>
      <c r="J14" s="114"/>
      <c r="K14" s="114"/>
      <c r="L14" s="115"/>
      <c r="M14" s="116"/>
      <c r="N14" s="116"/>
      <c r="O14" s="115"/>
      <c r="P14" s="116"/>
      <c r="Q14" s="116"/>
      <c r="R14" s="115"/>
      <c r="S14" s="114"/>
      <c r="T14" s="114"/>
      <c r="U14" s="115"/>
      <c r="V14" s="114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4"/>
      <c r="AH14" s="66">
        <f t="shared" si="0"/>
        <v>0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/>
      <c r="H15" s="114"/>
      <c r="I15" s="115"/>
      <c r="J15" s="114"/>
      <c r="K15" s="114"/>
      <c r="L15" s="115"/>
      <c r="M15" s="116"/>
      <c r="N15" s="116"/>
      <c r="O15" s="115"/>
      <c r="P15" s="116"/>
      <c r="Q15" s="116"/>
      <c r="R15" s="115"/>
      <c r="S15" s="114"/>
      <c r="T15" s="114"/>
      <c r="U15" s="115"/>
      <c r="V15" s="11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4"/>
      <c r="AH15" s="66">
        <f t="shared" si="0"/>
        <v>0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/>
      <c r="H16" s="114"/>
      <c r="I16" s="115"/>
      <c r="J16" s="114"/>
      <c r="K16" s="114"/>
      <c r="L16" s="115"/>
      <c r="M16" s="116"/>
      <c r="N16" s="116"/>
      <c r="O16" s="115"/>
      <c r="P16" s="116"/>
      <c r="Q16" s="116"/>
      <c r="R16" s="115"/>
      <c r="S16" s="114"/>
      <c r="T16" s="114"/>
      <c r="U16" s="115"/>
      <c r="V16" s="114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4"/>
      <c r="AH16" s="66">
        <f t="shared" si="0"/>
        <v>0</v>
      </c>
    </row>
    <row r="17" spans="1:34" ht="12" customHeight="1">
      <c r="A17" s="10"/>
      <c r="B17" s="4"/>
      <c r="C17" s="1" t="s">
        <v>43</v>
      </c>
      <c r="D17" s="14"/>
      <c r="E17" s="14" t="s">
        <v>33</v>
      </c>
      <c r="F17" s="14"/>
      <c r="G17" s="113"/>
      <c r="H17" s="114"/>
      <c r="I17" s="115"/>
      <c r="J17" s="114"/>
      <c r="K17" s="114"/>
      <c r="L17" s="115"/>
      <c r="M17" s="116"/>
      <c r="N17" s="116"/>
      <c r="O17" s="115"/>
      <c r="P17" s="116"/>
      <c r="Q17" s="116"/>
      <c r="R17" s="115"/>
      <c r="S17" s="114"/>
      <c r="T17" s="114"/>
      <c r="U17" s="115"/>
      <c r="V17" s="114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4"/>
      <c r="AH17" s="66">
        <f t="shared" si="0"/>
        <v>0</v>
      </c>
    </row>
    <row r="18" spans="1:34" ht="12" customHeight="1">
      <c r="A18" s="10"/>
      <c r="B18" s="4"/>
      <c r="C18" s="1" t="s">
        <v>51</v>
      </c>
      <c r="D18" s="14"/>
      <c r="E18" s="14" t="s">
        <v>33</v>
      </c>
      <c r="F18" s="14"/>
      <c r="G18" s="113"/>
      <c r="H18" s="114"/>
      <c r="I18" s="115"/>
      <c r="J18" s="114"/>
      <c r="K18" s="114"/>
      <c r="L18" s="115"/>
      <c r="M18" s="116"/>
      <c r="N18" s="116"/>
      <c r="O18" s="115"/>
      <c r="P18" s="116"/>
      <c r="Q18" s="116"/>
      <c r="R18" s="115"/>
      <c r="S18" s="114"/>
      <c r="T18" s="114"/>
      <c r="U18" s="115"/>
      <c r="V18" s="114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4"/>
      <c r="AH18" s="66">
        <f t="shared" si="0"/>
        <v>0</v>
      </c>
    </row>
    <row r="19" spans="1:34" ht="12" customHeight="1">
      <c r="A19" s="10"/>
      <c r="B19" s="4"/>
      <c r="C19" s="1" t="s">
        <v>52</v>
      </c>
      <c r="D19" s="14"/>
      <c r="E19" s="14" t="s">
        <v>33</v>
      </c>
      <c r="F19" s="14"/>
      <c r="G19" s="16"/>
      <c r="H19" s="66"/>
      <c r="I19" s="56"/>
      <c r="J19" s="66"/>
      <c r="K19" s="66"/>
      <c r="L19" s="56"/>
      <c r="M19" s="67"/>
      <c r="N19" s="67"/>
      <c r="O19" s="56"/>
      <c r="P19" s="67"/>
      <c r="Q19" s="67"/>
      <c r="R19" s="56"/>
      <c r="S19" s="66"/>
      <c r="T19" s="66"/>
      <c r="U19" s="56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6"/>
      <c r="AH19" s="66">
        <f t="shared" si="0"/>
        <v>0</v>
      </c>
    </row>
    <row r="20" spans="1:34" ht="12" customHeight="1">
      <c r="A20" s="10"/>
      <c r="B20" s="4"/>
      <c r="C20" s="1" t="s">
        <v>47</v>
      </c>
      <c r="D20" s="14"/>
      <c r="E20" s="14" t="s">
        <v>33</v>
      </c>
      <c r="F20" s="14"/>
      <c r="G20" s="16"/>
      <c r="H20" s="66"/>
      <c r="I20" s="56"/>
      <c r="J20" s="66"/>
      <c r="K20" s="66"/>
      <c r="L20" s="56"/>
      <c r="M20" s="67"/>
      <c r="N20" s="67"/>
      <c r="O20" s="56"/>
      <c r="P20" s="67"/>
      <c r="Q20" s="67"/>
      <c r="R20" s="56"/>
      <c r="S20" s="66"/>
      <c r="T20" s="66"/>
      <c r="U20" s="56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6"/>
      <c r="AH20" s="66">
        <f t="shared" si="0"/>
        <v>0</v>
      </c>
    </row>
    <row r="21" spans="1:34" ht="12" customHeight="1">
      <c r="A21" s="10"/>
      <c r="B21" s="4"/>
      <c r="C21" s="1" t="s">
        <v>50</v>
      </c>
      <c r="D21" s="14"/>
      <c r="E21" s="14" t="s">
        <v>33</v>
      </c>
      <c r="F21" s="14"/>
      <c r="G21" s="55"/>
      <c r="H21" s="66"/>
      <c r="I21" s="56"/>
      <c r="J21" s="66"/>
      <c r="K21" s="66"/>
      <c r="L21" s="56"/>
      <c r="M21" s="67"/>
      <c r="N21" s="67"/>
      <c r="O21" s="56"/>
      <c r="P21" s="67"/>
      <c r="Q21" s="67"/>
      <c r="R21" s="56"/>
      <c r="S21" s="66"/>
      <c r="T21" s="66"/>
      <c r="U21" s="56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6"/>
      <c r="AH21" s="66">
        <f t="shared" si="0"/>
        <v>0</v>
      </c>
    </row>
    <row r="22" spans="1:34" ht="12" customHeight="1">
      <c r="A22" s="10"/>
      <c r="B22" s="4"/>
      <c r="C22" s="1" t="s">
        <v>53</v>
      </c>
      <c r="D22" s="14"/>
      <c r="E22" s="14" t="s">
        <v>33</v>
      </c>
      <c r="F22" s="14"/>
      <c r="G22" s="55"/>
      <c r="H22" s="66"/>
      <c r="I22" s="56"/>
      <c r="J22" s="66"/>
      <c r="K22" s="66"/>
      <c r="L22" s="56"/>
      <c r="M22" s="67"/>
      <c r="N22" s="67"/>
      <c r="O22" s="56"/>
      <c r="P22" s="67"/>
      <c r="Q22" s="67"/>
      <c r="R22" s="56"/>
      <c r="S22" s="66"/>
      <c r="T22" s="66"/>
      <c r="U22" s="56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6"/>
      <c r="AH22" s="66">
        <f t="shared" si="0"/>
        <v>0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0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0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0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0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0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0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0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0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0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0"/>
        <v>0</v>
      </c>
    </row>
    <row r="33" spans="1:36" ht="12" customHeight="1">
      <c r="A33" s="11"/>
      <c r="B33" s="9" t="s">
        <v>23</v>
      </c>
      <c r="C33" s="8"/>
      <c r="D33" s="21">
        <f>SUM(D3:D32)</f>
        <v>891</v>
      </c>
      <c r="E33" s="14" t="s">
        <v>33</v>
      </c>
      <c r="F33" s="34">
        <f>SUM(F3:F32)</f>
        <v>786</v>
      </c>
      <c r="G33" s="55">
        <f>SUM(G3:G32)</f>
        <v>0</v>
      </c>
      <c r="H33" s="55">
        <f>SUM(H3:H32)</f>
        <v>0</v>
      </c>
      <c r="I33" s="56" t="e">
        <f>H33/G33</f>
        <v>#DIV/0!</v>
      </c>
      <c r="J33" s="55">
        <f>SUM(J3:J32)</f>
        <v>0</v>
      </c>
      <c r="K33" s="55">
        <f>SUM(K3:K32)</f>
        <v>0</v>
      </c>
      <c r="L33" s="56" t="e">
        <f>K33/J33</f>
        <v>#DIV/0!</v>
      </c>
      <c r="M33" s="55">
        <f>SUM(M3:M32)</f>
        <v>0</v>
      </c>
      <c r="N33" s="55">
        <f>SUM(N3:N32)</f>
        <v>0</v>
      </c>
      <c r="O33" s="56" t="e">
        <f>N33/M33</f>
        <v>#DIV/0!</v>
      </c>
      <c r="P33" s="55">
        <f>SUM(P3:P32)</f>
        <v>0</v>
      </c>
      <c r="Q33" s="55">
        <f>SUM(Q3:Q32)</f>
        <v>0</v>
      </c>
      <c r="R33" s="56" t="e">
        <f>Q33/P33</f>
        <v>#DIV/0!</v>
      </c>
      <c r="S33" s="55">
        <f>SUM(S3:S32)</f>
        <v>0</v>
      </c>
      <c r="T33" s="55">
        <f>SUM(T3:T32)</f>
        <v>0</v>
      </c>
      <c r="U33" s="56" t="e">
        <f>T33/S33</f>
        <v>#DIV/0!</v>
      </c>
      <c r="V33" s="55">
        <f aca="true" t="shared" si="1" ref="V33:AG33">SUM(V3:V32)</f>
        <v>0</v>
      </c>
      <c r="W33" s="55">
        <f t="shared" si="1"/>
        <v>0</v>
      </c>
      <c r="X33" s="55">
        <f t="shared" si="1"/>
        <v>0</v>
      </c>
      <c r="Y33" s="55">
        <f t="shared" si="1"/>
        <v>0</v>
      </c>
      <c r="Z33" s="55">
        <f t="shared" si="1"/>
        <v>0</v>
      </c>
      <c r="AA33" s="55">
        <f t="shared" si="1"/>
        <v>0</v>
      </c>
      <c r="AB33" s="55">
        <f t="shared" si="1"/>
        <v>0</v>
      </c>
      <c r="AC33" s="55">
        <f t="shared" si="1"/>
        <v>0</v>
      </c>
      <c r="AD33" s="55">
        <f t="shared" si="1"/>
        <v>0</v>
      </c>
      <c r="AE33" s="55">
        <f t="shared" si="1"/>
        <v>0</v>
      </c>
      <c r="AF33" s="55">
        <f t="shared" si="1"/>
        <v>0</v>
      </c>
      <c r="AG33" s="55">
        <f t="shared" si="1"/>
        <v>0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0</v>
      </c>
      <c r="I34" s="55"/>
      <c r="J34" s="55"/>
      <c r="K34" s="83">
        <f>K33*2</f>
        <v>0</v>
      </c>
      <c r="L34" s="55"/>
      <c r="M34" s="55"/>
      <c r="N34" s="83">
        <f>N33*3</f>
        <v>0</v>
      </c>
      <c r="O34" s="55"/>
      <c r="P34" s="55"/>
      <c r="Q34" s="83">
        <f>Q33*1</f>
        <v>0</v>
      </c>
      <c r="R34" s="55"/>
      <c r="S34" s="55"/>
      <c r="T34" s="55"/>
      <c r="U34" s="55"/>
      <c r="V34" s="83">
        <f>H34+K34+N34+Q34</f>
        <v>0</v>
      </c>
      <c r="W34" s="79"/>
      <c r="X34" s="169">
        <f>X33+Y33</f>
        <v>0</v>
      </c>
      <c r="Y34" s="170"/>
      <c r="Z34" s="171">
        <f>Z33+AA33</f>
        <v>0</v>
      </c>
      <c r="AA34" s="172"/>
      <c r="AB34" s="81"/>
      <c r="AC34" s="81"/>
      <c r="AD34" s="79"/>
      <c r="AE34" s="79"/>
      <c r="AF34" s="79"/>
      <c r="AG34" s="83">
        <f>S34+V34+Y34+AB34</f>
        <v>0</v>
      </c>
      <c r="AH34" s="55">
        <f>SUM(AH3:AH32)</f>
        <v>155</v>
      </c>
      <c r="AI34" s="84"/>
      <c r="AJ34" s="84"/>
    </row>
  </sheetData>
  <sheetProtection/>
  <mergeCells count="10">
    <mergeCell ref="AH1:AH2"/>
    <mergeCell ref="AE1:AE2"/>
    <mergeCell ref="X34:Y34"/>
    <mergeCell ref="Z34:AA34"/>
    <mergeCell ref="AB1:AB2"/>
    <mergeCell ref="AC1:AC2"/>
    <mergeCell ref="C1:C2"/>
    <mergeCell ref="D1:F2"/>
    <mergeCell ref="Z1:Z2"/>
    <mergeCell ref="AA1:AA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"/>
  <sheetViews>
    <sheetView zoomScalePageLayoutView="0" workbookViewId="0" topLeftCell="A1">
      <selection activeCell="B28" sqref="B28"/>
    </sheetView>
  </sheetViews>
  <sheetFormatPr defaultColWidth="9.25390625" defaultRowHeight="12.75"/>
  <cols>
    <col min="1" max="1" width="3.75390625" style="42" customWidth="1"/>
    <col min="2" max="2" width="5.75390625" style="42" customWidth="1"/>
    <col min="3" max="3" width="12.00390625" style="23" bestFit="1" customWidth="1"/>
    <col min="4" max="24" width="4.50390625" style="23" customWidth="1"/>
    <col min="25" max="26" width="4.50390625" style="52" customWidth="1"/>
    <col min="27" max="30" width="4.50390625" style="23" customWidth="1"/>
    <col min="31" max="31" width="3.50390625" style="96" customWidth="1"/>
    <col min="32" max="32" width="8.75390625" style="32" customWidth="1"/>
    <col min="33" max="16384" width="9.25390625" style="23" customWidth="1"/>
  </cols>
  <sheetData>
    <row r="1" spans="1:31" ht="13.5" thickBot="1">
      <c r="A1" s="185" t="s">
        <v>110</v>
      </c>
      <c r="B1" s="186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8"/>
    </row>
    <row r="2" spans="1:32" ht="15" customHeight="1">
      <c r="A2" s="194" t="s">
        <v>49</v>
      </c>
      <c r="B2" s="193" t="s">
        <v>54</v>
      </c>
      <c r="C2" s="48" t="s">
        <v>82</v>
      </c>
      <c r="D2" s="102"/>
      <c r="E2" s="103" t="s">
        <v>0</v>
      </c>
      <c r="F2" s="104"/>
      <c r="G2" s="105"/>
      <c r="H2" s="103" t="s">
        <v>1</v>
      </c>
      <c r="I2" s="106"/>
      <c r="J2" s="105"/>
      <c r="K2" s="47" t="s">
        <v>2</v>
      </c>
      <c r="L2" s="107"/>
      <c r="M2" s="105"/>
      <c r="N2" s="47" t="s">
        <v>3</v>
      </c>
      <c r="O2" s="107"/>
      <c r="P2" s="105"/>
      <c r="Q2" s="47" t="s">
        <v>4</v>
      </c>
      <c r="R2" s="107"/>
      <c r="S2" s="108" t="s">
        <v>5</v>
      </c>
      <c r="T2" s="109" t="s">
        <v>5</v>
      </c>
      <c r="U2" s="110" t="s">
        <v>9</v>
      </c>
      <c r="V2" s="110" t="s">
        <v>9</v>
      </c>
      <c r="W2" s="109" t="s">
        <v>13</v>
      </c>
      <c r="X2" s="111" t="s">
        <v>13</v>
      </c>
      <c r="Y2" s="195" t="s">
        <v>34</v>
      </c>
      <c r="Z2" s="195" t="s">
        <v>35</v>
      </c>
      <c r="AA2" s="109" t="s">
        <v>19</v>
      </c>
      <c r="AB2" s="109" t="s">
        <v>22</v>
      </c>
      <c r="AC2" s="111" t="s">
        <v>21</v>
      </c>
      <c r="AD2" s="108" t="s">
        <v>5</v>
      </c>
      <c r="AE2" s="189" t="s">
        <v>30</v>
      </c>
      <c r="AF2" s="45" t="s">
        <v>57</v>
      </c>
    </row>
    <row r="3" spans="1:32" ht="15" customHeight="1">
      <c r="A3" s="194"/>
      <c r="B3" s="193"/>
      <c r="C3" s="43" t="s">
        <v>48</v>
      </c>
      <c r="D3" s="44" t="s">
        <v>7</v>
      </c>
      <c r="E3" s="41" t="s">
        <v>6</v>
      </c>
      <c r="F3" s="46" t="s">
        <v>8</v>
      </c>
      <c r="G3" s="44" t="s">
        <v>7</v>
      </c>
      <c r="H3" s="41" t="s">
        <v>6</v>
      </c>
      <c r="I3" s="46" t="s">
        <v>8</v>
      </c>
      <c r="J3" s="44" t="s">
        <v>7</v>
      </c>
      <c r="K3" s="41" t="s">
        <v>6</v>
      </c>
      <c r="L3" s="46" t="s">
        <v>8</v>
      </c>
      <c r="M3" s="44" t="s">
        <v>7</v>
      </c>
      <c r="N3" s="41" t="s">
        <v>6</v>
      </c>
      <c r="O3" s="46" t="s">
        <v>8</v>
      </c>
      <c r="P3" s="44" t="s">
        <v>7</v>
      </c>
      <c r="Q3" s="41" t="s">
        <v>6</v>
      </c>
      <c r="R3" s="46" t="s">
        <v>8</v>
      </c>
      <c r="S3" s="47" t="s">
        <v>6</v>
      </c>
      <c r="T3" s="48" t="s">
        <v>10</v>
      </c>
      <c r="U3" s="49" t="s">
        <v>11</v>
      </c>
      <c r="V3" s="48" t="s">
        <v>12</v>
      </c>
      <c r="W3" s="48" t="s">
        <v>14</v>
      </c>
      <c r="X3" s="46" t="s">
        <v>15</v>
      </c>
      <c r="Y3" s="196"/>
      <c r="Z3" s="196"/>
      <c r="AA3" s="48" t="s">
        <v>14</v>
      </c>
      <c r="AB3" s="48"/>
      <c r="AC3" s="46" t="s">
        <v>20</v>
      </c>
      <c r="AD3" s="47" t="s">
        <v>6</v>
      </c>
      <c r="AE3" s="190"/>
      <c r="AF3" s="33"/>
    </row>
    <row r="4" spans="1:33" s="29" customFormat="1" ht="11.25" customHeight="1">
      <c r="A4" s="89" t="s">
        <v>28</v>
      </c>
      <c r="B4" s="112"/>
      <c r="C4" s="54"/>
      <c r="D4" s="55"/>
      <c r="E4" s="55"/>
      <c r="F4" s="56"/>
      <c r="G4" s="55"/>
      <c r="H4" s="55"/>
      <c r="I4" s="56"/>
      <c r="J4" s="55"/>
      <c r="K4" s="55"/>
      <c r="L4" s="56"/>
      <c r="M4" s="55"/>
      <c r="N4" s="55"/>
      <c r="O4" s="56"/>
      <c r="P4" s="55"/>
      <c r="Q4" s="55"/>
      <c r="R4" s="56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98"/>
      <c r="AF4" s="33"/>
      <c r="AG4" s="28"/>
    </row>
    <row r="5" spans="1:33" s="29" customFormat="1" ht="11.25" customHeight="1">
      <c r="A5" s="50"/>
      <c r="B5" s="112"/>
      <c r="C5" s="57"/>
      <c r="D5" s="58"/>
      <c r="E5" s="59"/>
      <c r="F5" s="59"/>
      <c r="G5" s="59"/>
      <c r="H5" s="59"/>
      <c r="I5" s="59"/>
      <c r="J5" s="59"/>
      <c r="K5" s="59"/>
      <c r="L5" s="60"/>
      <c r="M5" s="59"/>
      <c r="N5" s="59"/>
      <c r="O5" s="60"/>
      <c r="P5" s="59"/>
      <c r="Q5" s="60"/>
      <c r="R5" s="60"/>
      <c r="S5" s="61"/>
      <c r="T5" s="62"/>
      <c r="U5" s="63"/>
      <c r="V5" s="55"/>
      <c r="W5" s="55"/>
      <c r="X5" s="55"/>
      <c r="Y5" s="55"/>
      <c r="Z5" s="64"/>
      <c r="AA5" s="62"/>
      <c r="AB5" s="62"/>
      <c r="AC5" s="62"/>
      <c r="AD5" s="97"/>
      <c r="AE5" s="98"/>
      <c r="AF5" s="33"/>
      <c r="AG5" s="28"/>
    </row>
    <row r="6" spans="1:32" ht="11.25" customHeight="1">
      <c r="A6" s="89" t="s">
        <v>29</v>
      </c>
      <c r="B6" s="208">
        <v>5</v>
      </c>
      <c r="C6" s="41" t="s">
        <v>77</v>
      </c>
      <c r="D6" s="55">
        <v>2</v>
      </c>
      <c r="E6" s="66">
        <v>1</v>
      </c>
      <c r="F6" s="56">
        <v>0.5</v>
      </c>
      <c r="G6" s="66">
        <v>0</v>
      </c>
      <c r="H6" s="66">
        <v>0</v>
      </c>
      <c r="I6" s="56">
        <v>0</v>
      </c>
      <c r="J6" s="67">
        <v>0</v>
      </c>
      <c r="K6" s="67">
        <v>0</v>
      </c>
      <c r="L6" s="56">
        <v>0</v>
      </c>
      <c r="M6" s="67">
        <v>2</v>
      </c>
      <c r="N6" s="67">
        <v>0</v>
      </c>
      <c r="O6" s="56">
        <v>0</v>
      </c>
      <c r="P6" s="66">
        <v>4</v>
      </c>
      <c r="Q6" s="66">
        <v>1</v>
      </c>
      <c r="R6" s="56">
        <v>0.25</v>
      </c>
      <c r="S6" s="66">
        <v>2</v>
      </c>
      <c r="T6" s="67">
        <v>-14</v>
      </c>
      <c r="U6" s="67">
        <v>0</v>
      </c>
      <c r="V6" s="67">
        <v>0</v>
      </c>
      <c r="W6" s="67">
        <v>4</v>
      </c>
      <c r="X6" s="67">
        <v>-3</v>
      </c>
      <c r="Y6" s="67">
        <v>-1</v>
      </c>
      <c r="Z6" s="67">
        <v>2</v>
      </c>
      <c r="AA6" s="67">
        <v>0</v>
      </c>
      <c r="AB6" s="67">
        <v>0</v>
      </c>
      <c r="AC6" s="67">
        <v>48</v>
      </c>
      <c r="AD6" s="55">
        <v>2</v>
      </c>
      <c r="AE6" s="100"/>
      <c r="AF6" s="33"/>
    </row>
    <row r="7" spans="1:32" ht="11.25" customHeight="1">
      <c r="A7" s="89"/>
      <c r="B7" s="112"/>
      <c r="C7" s="54"/>
      <c r="D7" s="68"/>
      <c r="E7" s="69">
        <v>2</v>
      </c>
      <c r="F7" s="70"/>
      <c r="G7" s="69"/>
      <c r="H7" s="69">
        <v>0</v>
      </c>
      <c r="I7" s="70"/>
      <c r="J7" s="71"/>
      <c r="K7" s="71">
        <v>0</v>
      </c>
      <c r="L7" s="70"/>
      <c r="M7" s="71"/>
      <c r="N7" s="71">
        <v>0</v>
      </c>
      <c r="O7" s="70"/>
      <c r="P7" s="69"/>
      <c r="Q7" s="69"/>
      <c r="R7" s="70"/>
      <c r="S7" s="69">
        <v>2</v>
      </c>
      <c r="T7" s="71"/>
      <c r="U7" s="71">
        <v>0</v>
      </c>
      <c r="V7" s="71"/>
      <c r="W7" s="71">
        <v>1</v>
      </c>
      <c r="X7" s="71"/>
      <c r="Y7" s="71"/>
      <c r="Z7" s="71"/>
      <c r="AA7" s="71"/>
      <c r="AB7" s="71"/>
      <c r="AC7" s="71"/>
      <c r="AD7" s="97">
        <v>2</v>
      </c>
      <c r="AE7" s="100">
        <v>-13</v>
      </c>
      <c r="AF7" s="33"/>
    </row>
    <row r="8" spans="1:32" ht="11.25" customHeight="1">
      <c r="A8" s="89" t="s">
        <v>58</v>
      </c>
      <c r="B8" s="208">
        <v>4</v>
      </c>
      <c r="C8" s="41" t="s">
        <v>76</v>
      </c>
      <c r="D8" s="55">
        <v>11</v>
      </c>
      <c r="E8" s="55">
        <v>3</v>
      </c>
      <c r="F8" s="56">
        <v>0.2727272727272727</v>
      </c>
      <c r="G8" s="55">
        <v>5</v>
      </c>
      <c r="H8" s="55">
        <v>2</v>
      </c>
      <c r="I8" s="72">
        <v>0.4</v>
      </c>
      <c r="J8" s="55">
        <v>0</v>
      </c>
      <c r="K8" s="55">
        <v>0</v>
      </c>
      <c r="L8" s="72">
        <v>0</v>
      </c>
      <c r="M8" s="55">
        <v>12</v>
      </c>
      <c r="N8" s="55">
        <v>3</v>
      </c>
      <c r="O8" s="56">
        <v>0.25</v>
      </c>
      <c r="P8" s="55">
        <v>28</v>
      </c>
      <c r="Q8" s="55">
        <v>8</v>
      </c>
      <c r="R8" s="56">
        <v>0.2857142857142857</v>
      </c>
      <c r="S8" s="55">
        <v>13</v>
      </c>
      <c r="T8" s="55">
        <v>-13</v>
      </c>
      <c r="U8" s="55">
        <v>4</v>
      </c>
      <c r="V8" s="55">
        <v>1</v>
      </c>
      <c r="W8" s="55">
        <v>2</v>
      </c>
      <c r="X8" s="55">
        <v>-15</v>
      </c>
      <c r="Y8" s="55">
        <v>-3</v>
      </c>
      <c r="Z8" s="55">
        <v>6</v>
      </c>
      <c r="AA8" s="55">
        <v>1</v>
      </c>
      <c r="AB8" s="55">
        <v>0</v>
      </c>
      <c r="AC8" s="55">
        <v>72</v>
      </c>
      <c r="AD8" s="55">
        <v>13</v>
      </c>
      <c r="AE8" s="100"/>
      <c r="AF8" s="33"/>
    </row>
    <row r="9" spans="1:32" ht="11.25" customHeight="1">
      <c r="A9" s="89"/>
      <c r="B9" s="112"/>
      <c r="C9" s="54"/>
      <c r="D9" s="68"/>
      <c r="E9" s="69">
        <v>6</v>
      </c>
      <c r="F9" s="70"/>
      <c r="G9" s="69"/>
      <c r="H9" s="69">
        <v>4</v>
      </c>
      <c r="I9" s="70"/>
      <c r="J9" s="71"/>
      <c r="K9" s="71">
        <v>0</v>
      </c>
      <c r="L9" s="70"/>
      <c r="M9" s="71"/>
      <c r="N9" s="71">
        <v>3</v>
      </c>
      <c r="O9" s="70"/>
      <c r="P9" s="69"/>
      <c r="Q9" s="69"/>
      <c r="R9" s="70"/>
      <c r="S9" s="69">
        <v>13</v>
      </c>
      <c r="T9" s="71"/>
      <c r="U9" s="71">
        <v>5</v>
      </c>
      <c r="V9" s="71"/>
      <c r="W9" s="71">
        <v>-13</v>
      </c>
      <c r="X9" s="71"/>
      <c r="Y9" s="71"/>
      <c r="Z9" s="71"/>
      <c r="AA9" s="71"/>
      <c r="AB9" s="71"/>
      <c r="AC9" s="71"/>
      <c r="AD9" s="97">
        <v>13</v>
      </c>
      <c r="AE9" s="100">
        <v>-24</v>
      </c>
      <c r="AF9" s="33"/>
    </row>
    <row r="10" spans="1:32" ht="11.25" customHeight="1">
      <c r="A10" s="89" t="s">
        <v>44</v>
      </c>
      <c r="B10" s="209">
        <v>20</v>
      </c>
      <c r="C10" s="54" t="s">
        <v>67</v>
      </c>
      <c r="D10" s="55">
        <v>84</v>
      </c>
      <c r="E10" s="66">
        <v>33</v>
      </c>
      <c r="F10" s="56">
        <v>0.39285714285714285</v>
      </c>
      <c r="G10" s="66">
        <v>37</v>
      </c>
      <c r="H10" s="66">
        <v>18</v>
      </c>
      <c r="I10" s="56">
        <v>0.4864864864864865</v>
      </c>
      <c r="J10" s="67">
        <v>16</v>
      </c>
      <c r="K10" s="67">
        <v>3</v>
      </c>
      <c r="L10" s="56">
        <v>0.1875</v>
      </c>
      <c r="M10" s="67">
        <v>55</v>
      </c>
      <c r="N10" s="67">
        <v>16</v>
      </c>
      <c r="O10" s="56">
        <v>0.2909090909090909</v>
      </c>
      <c r="P10" s="66">
        <v>192</v>
      </c>
      <c r="Q10" s="66">
        <v>70</v>
      </c>
      <c r="R10" s="56">
        <v>0.3645833333333333</v>
      </c>
      <c r="S10" s="66">
        <v>127</v>
      </c>
      <c r="T10" s="67">
        <v>-54</v>
      </c>
      <c r="U10" s="67">
        <v>12</v>
      </c>
      <c r="V10" s="67">
        <v>10</v>
      </c>
      <c r="W10" s="67">
        <v>45</v>
      </c>
      <c r="X10" s="129">
        <v>-92</v>
      </c>
      <c r="Y10" s="55">
        <v>-34</v>
      </c>
      <c r="Z10" s="55">
        <v>28</v>
      </c>
      <c r="AA10" s="67">
        <v>25</v>
      </c>
      <c r="AB10" s="67">
        <v>3</v>
      </c>
      <c r="AC10" s="67">
        <v>435</v>
      </c>
      <c r="AD10" s="55">
        <v>127</v>
      </c>
      <c r="AE10" s="100"/>
      <c r="AF10" s="33"/>
    </row>
    <row r="11" spans="1:32" s="29" customFormat="1" ht="11.25" customHeight="1">
      <c r="A11" s="50"/>
      <c r="B11" s="112"/>
      <c r="C11" s="57"/>
      <c r="D11" s="73"/>
      <c r="E11" s="69">
        <v>66</v>
      </c>
      <c r="F11" s="70"/>
      <c r="G11" s="69"/>
      <c r="H11" s="69">
        <v>36</v>
      </c>
      <c r="I11" s="70"/>
      <c r="J11" s="71"/>
      <c r="K11" s="71">
        <v>9</v>
      </c>
      <c r="L11" s="71"/>
      <c r="M11" s="71"/>
      <c r="N11" s="71">
        <v>16</v>
      </c>
      <c r="O11" s="71"/>
      <c r="P11" s="71"/>
      <c r="Q11" s="71"/>
      <c r="R11" s="71"/>
      <c r="S11" s="71">
        <v>127</v>
      </c>
      <c r="T11" s="71"/>
      <c r="U11" s="71">
        <v>22</v>
      </c>
      <c r="V11" s="71"/>
      <c r="W11" s="71">
        <v>-47</v>
      </c>
      <c r="X11" s="71"/>
      <c r="Y11" s="71"/>
      <c r="Z11" s="71"/>
      <c r="AA11" s="71"/>
      <c r="AB11" s="71"/>
      <c r="AC11" s="71"/>
      <c r="AD11" s="163">
        <v>127</v>
      </c>
      <c r="AE11" s="160">
        <v>-52</v>
      </c>
      <c r="AF11" s="33">
        <v>5</v>
      </c>
    </row>
    <row r="12" spans="1:32" ht="11.25" customHeight="1">
      <c r="A12" s="89" t="s">
        <v>45</v>
      </c>
      <c r="B12" s="207">
        <v>14</v>
      </c>
      <c r="C12" s="54" t="s">
        <v>68</v>
      </c>
      <c r="D12" s="55">
        <v>69</v>
      </c>
      <c r="E12" s="55">
        <v>29</v>
      </c>
      <c r="F12" s="72">
        <v>0.42028985507246375</v>
      </c>
      <c r="G12" s="55">
        <v>41</v>
      </c>
      <c r="H12" s="55">
        <v>12</v>
      </c>
      <c r="I12" s="72">
        <v>0.2926829268292683</v>
      </c>
      <c r="J12" s="55">
        <v>31</v>
      </c>
      <c r="K12" s="55">
        <v>12</v>
      </c>
      <c r="L12" s="72">
        <v>0.3870967741935484</v>
      </c>
      <c r="M12" s="55">
        <v>73</v>
      </c>
      <c r="N12" s="55">
        <v>26</v>
      </c>
      <c r="O12" s="72">
        <v>0.3561643835616438</v>
      </c>
      <c r="P12" s="55">
        <v>214</v>
      </c>
      <c r="Q12" s="55">
        <v>79</v>
      </c>
      <c r="R12" s="72">
        <v>0.3691588785046729</v>
      </c>
      <c r="S12" s="55">
        <v>144</v>
      </c>
      <c r="T12" s="55">
        <v>-93</v>
      </c>
      <c r="U12" s="55">
        <v>27</v>
      </c>
      <c r="V12" s="55">
        <v>14</v>
      </c>
      <c r="W12" s="55">
        <v>52</v>
      </c>
      <c r="X12" s="145">
        <v>-65</v>
      </c>
      <c r="Y12" s="55">
        <v>-37</v>
      </c>
      <c r="Z12" s="55">
        <v>41</v>
      </c>
      <c r="AA12" s="55">
        <v>56</v>
      </c>
      <c r="AB12" s="55">
        <v>1</v>
      </c>
      <c r="AC12" s="55">
        <v>314</v>
      </c>
      <c r="AD12" s="55">
        <v>144</v>
      </c>
      <c r="AE12" s="99"/>
      <c r="AF12" s="33"/>
    </row>
    <row r="13" spans="1:32" s="29" customFormat="1" ht="11.25" customHeight="1">
      <c r="A13" s="50"/>
      <c r="B13" s="112"/>
      <c r="C13" s="57"/>
      <c r="D13" s="74"/>
      <c r="E13" s="59">
        <v>58</v>
      </c>
      <c r="F13" s="74"/>
      <c r="G13" s="74"/>
      <c r="H13" s="59">
        <v>24</v>
      </c>
      <c r="I13" s="74"/>
      <c r="J13" s="74"/>
      <c r="K13" s="59">
        <v>36</v>
      </c>
      <c r="L13" s="75"/>
      <c r="M13" s="74"/>
      <c r="N13" s="59">
        <v>26</v>
      </c>
      <c r="O13" s="75"/>
      <c r="P13" s="74"/>
      <c r="Q13" s="75"/>
      <c r="R13" s="75"/>
      <c r="S13" s="61">
        <v>144</v>
      </c>
      <c r="T13" s="76"/>
      <c r="U13" s="55">
        <v>41</v>
      </c>
      <c r="V13" s="55"/>
      <c r="W13" s="55">
        <v>-13</v>
      </c>
      <c r="X13" s="55"/>
      <c r="Y13" s="77"/>
      <c r="Z13" s="77"/>
      <c r="AA13" s="76"/>
      <c r="AB13" s="76"/>
      <c r="AC13" s="76"/>
      <c r="AD13" s="163">
        <v>144</v>
      </c>
      <c r="AE13" s="158">
        <v>5</v>
      </c>
      <c r="AF13" s="33">
        <v>3</v>
      </c>
    </row>
    <row r="14" spans="1:33" ht="11.25" customHeight="1">
      <c r="A14" s="89" t="s">
        <v>46</v>
      </c>
      <c r="B14" s="200">
        <v>12</v>
      </c>
      <c r="C14" s="54" t="s">
        <v>98</v>
      </c>
      <c r="D14" s="141">
        <v>111</v>
      </c>
      <c r="E14" s="141">
        <v>57</v>
      </c>
      <c r="F14" s="133">
        <v>0.5135135135135135</v>
      </c>
      <c r="G14" s="55">
        <v>92</v>
      </c>
      <c r="H14" s="55">
        <v>36</v>
      </c>
      <c r="I14" s="56">
        <v>0.391304347826087</v>
      </c>
      <c r="J14" s="55">
        <v>4</v>
      </c>
      <c r="K14" s="55">
        <v>2</v>
      </c>
      <c r="L14" s="56">
        <v>0.5</v>
      </c>
      <c r="M14" s="141">
        <v>76</v>
      </c>
      <c r="N14" s="141">
        <v>39</v>
      </c>
      <c r="O14" s="133">
        <v>0.5131578947368421</v>
      </c>
      <c r="P14" s="55">
        <v>283</v>
      </c>
      <c r="Q14" s="55">
        <v>134</v>
      </c>
      <c r="R14" s="56">
        <v>0.4734982332155477</v>
      </c>
      <c r="S14" s="55">
        <v>231</v>
      </c>
      <c r="T14" s="55">
        <v>-113</v>
      </c>
      <c r="U14" s="55">
        <v>25</v>
      </c>
      <c r="V14" s="55">
        <v>23</v>
      </c>
      <c r="W14" s="55">
        <v>29</v>
      </c>
      <c r="X14" s="55">
        <v>-39</v>
      </c>
      <c r="Y14" s="55">
        <v>-14</v>
      </c>
      <c r="Z14" s="55">
        <v>32</v>
      </c>
      <c r="AA14" s="55">
        <v>20</v>
      </c>
      <c r="AB14" s="55">
        <v>0</v>
      </c>
      <c r="AC14" s="55">
        <v>354</v>
      </c>
      <c r="AD14" s="55">
        <v>231</v>
      </c>
      <c r="AE14" s="55"/>
      <c r="AF14" s="33"/>
      <c r="AG14" s="22"/>
    </row>
    <row r="15" spans="1:32" s="29" customFormat="1" ht="11.25" customHeight="1">
      <c r="A15" s="50"/>
      <c r="B15" s="112"/>
      <c r="C15" s="57"/>
      <c r="D15" s="55"/>
      <c r="E15" s="83">
        <v>114</v>
      </c>
      <c r="F15" s="55"/>
      <c r="G15" s="55"/>
      <c r="H15" s="83">
        <v>72</v>
      </c>
      <c r="I15" s="55"/>
      <c r="J15" s="55"/>
      <c r="K15" s="83">
        <v>6</v>
      </c>
      <c r="L15" s="55"/>
      <c r="M15" s="55"/>
      <c r="N15" s="83">
        <v>39</v>
      </c>
      <c r="O15" s="55"/>
      <c r="P15" s="55"/>
      <c r="Q15" s="55"/>
      <c r="R15" s="55"/>
      <c r="S15" s="83">
        <v>231</v>
      </c>
      <c r="T15" s="79"/>
      <c r="U15" s="164">
        <v>48</v>
      </c>
      <c r="V15" s="79"/>
      <c r="W15" s="165">
        <v>-10</v>
      </c>
      <c r="X15" s="166"/>
      <c r="Y15" s="81"/>
      <c r="Z15" s="81"/>
      <c r="AA15" s="79"/>
      <c r="AB15" s="79"/>
      <c r="AC15" s="79"/>
      <c r="AD15" s="212">
        <v>231</v>
      </c>
      <c r="AE15" s="141">
        <v>45</v>
      </c>
      <c r="AF15" s="33">
        <v>2</v>
      </c>
    </row>
    <row r="16" spans="1:32" s="29" customFormat="1" ht="11.25" customHeight="1">
      <c r="A16" s="89">
        <v>10</v>
      </c>
      <c r="B16" s="200">
        <v>16</v>
      </c>
      <c r="C16" s="54" t="s">
        <v>74</v>
      </c>
      <c r="D16" s="55">
        <v>20</v>
      </c>
      <c r="E16" s="55">
        <v>9</v>
      </c>
      <c r="F16" s="56">
        <v>0.45</v>
      </c>
      <c r="G16" s="55">
        <v>7</v>
      </c>
      <c r="H16" s="55">
        <v>0</v>
      </c>
      <c r="I16" s="56">
        <v>0</v>
      </c>
      <c r="J16" s="55">
        <v>0</v>
      </c>
      <c r="K16" s="55">
        <v>0</v>
      </c>
      <c r="L16" s="56">
        <v>0</v>
      </c>
      <c r="M16" s="55">
        <v>2</v>
      </c>
      <c r="N16" s="55">
        <v>0</v>
      </c>
      <c r="O16" s="56">
        <v>0</v>
      </c>
      <c r="P16" s="55">
        <v>29</v>
      </c>
      <c r="Q16" s="55">
        <v>9</v>
      </c>
      <c r="R16" s="56">
        <v>0.3103448275862069</v>
      </c>
      <c r="S16" s="55">
        <v>18</v>
      </c>
      <c r="T16" s="55">
        <v>-14</v>
      </c>
      <c r="U16" s="55">
        <v>2</v>
      </c>
      <c r="V16" s="55">
        <v>2</v>
      </c>
      <c r="W16" s="55">
        <v>2</v>
      </c>
      <c r="X16" s="55">
        <v>-8</v>
      </c>
      <c r="Y16" s="55">
        <v>-2</v>
      </c>
      <c r="Z16" s="55">
        <v>2</v>
      </c>
      <c r="AA16" s="55">
        <v>3</v>
      </c>
      <c r="AB16" s="55">
        <v>0</v>
      </c>
      <c r="AC16" s="55">
        <v>176</v>
      </c>
      <c r="AD16" s="55">
        <v>18</v>
      </c>
      <c r="AE16" s="99"/>
      <c r="AF16" s="33"/>
    </row>
    <row r="17" spans="1:32" s="29" customFormat="1" ht="11.25" customHeight="1">
      <c r="A17" s="50"/>
      <c r="B17" s="112"/>
      <c r="C17" s="57"/>
      <c r="D17" s="74"/>
      <c r="E17" s="59">
        <v>18</v>
      </c>
      <c r="F17" s="74"/>
      <c r="G17" s="74"/>
      <c r="H17" s="59">
        <v>0</v>
      </c>
      <c r="I17" s="74"/>
      <c r="J17" s="74"/>
      <c r="K17" s="59">
        <v>0</v>
      </c>
      <c r="L17" s="75"/>
      <c r="M17" s="74"/>
      <c r="N17" s="59">
        <v>0</v>
      </c>
      <c r="O17" s="75"/>
      <c r="P17" s="74"/>
      <c r="Q17" s="75"/>
      <c r="R17" s="75"/>
      <c r="S17" s="61">
        <v>18</v>
      </c>
      <c r="T17" s="76"/>
      <c r="U17" s="55">
        <v>4</v>
      </c>
      <c r="V17" s="55"/>
      <c r="W17" s="55">
        <v>-6</v>
      </c>
      <c r="X17" s="55"/>
      <c r="Y17" s="77"/>
      <c r="Z17" s="77"/>
      <c r="AA17" s="76"/>
      <c r="AB17" s="76"/>
      <c r="AC17" s="76"/>
      <c r="AD17" s="97">
        <v>18</v>
      </c>
      <c r="AE17" s="99">
        <v>-15</v>
      </c>
      <c r="AF17" s="33"/>
    </row>
    <row r="18" spans="1:32" ht="11.25" customHeight="1">
      <c r="A18" s="89" t="s">
        <v>50</v>
      </c>
      <c r="B18" s="200">
        <v>16</v>
      </c>
      <c r="C18" s="54" t="s">
        <v>69</v>
      </c>
      <c r="D18" s="55">
        <v>85</v>
      </c>
      <c r="E18" s="55">
        <v>36</v>
      </c>
      <c r="F18" s="56">
        <v>0.4235294117647059</v>
      </c>
      <c r="G18" s="55">
        <v>39</v>
      </c>
      <c r="H18" s="55">
        <v>14</v>
      </c>
      <c r="I18" s="72">
        <v>0.358974358974359</v>
      </c>
      <c r="J18" s="55">
        <v>3</v>
      </c>
      <c r="K18" s="55">
        <v>1</v>
      </c>
      <c r="L18" s="72">
        <v>0.3333333333333333</v>
      </c>
      <c r="M18" s="55">
        <v>34</v>
      </c>
      <c r="N18" s="55">
        <v>9</v>
      </c>
      <c r="O18" s="72">
        <v>0.2647058823529412</v>
      </c>
      <c r="P18" s="55">
        <v>161</v>
      </c>
      <c r="Q18" s="55">
        <v>60</v>
      </c>
      <c r="R18" s="56">
        <v>0.37267080745341613</v>
      </c>
      <c r="S18" s="55">
        <v>112</v>
      </c>
      <c r="T18" s="55">
        <v>-133</v>
      </c>
      <c r="U18" s="55">
        <v>19</v>
      </c>
      <c r="V18" s="55">
        <v>27</v>
      </c>
      <c r="W18" s="55">
        <v>14</v>
      </c>
      <c r="X18" s="145">
        <v>-55</v>
      </c>
      <c r="Y18" s="55">
        <v>-22</v>
      </c>
      <c r="Z18" s="55">
        <v>17</v>
      </c>
      <c r="AA18" s="55">
        <v>15</v>
      </c>
      <c r="AB18" s="55">
        <v>0</v>
      </c>
      <c r="AC18" s="55">
        <v>456</v>
      </c>
      <c r="AD18" s="55">
        <v>112</v>
      </c>
      <c r="AE18" s="99"/>
      <c r="AF18" s="33"/>
    </row>
    <row r="19" spans="1:32" ht="11.25" customHeight="1">
      <c r="A19" s="89"/>
      <c r="B19" s="112"/>
      <c r="C19" s="54"/>
      <c r="D19" s="67"/>
      <c r="E19" s="59">
        <v>72</v>
      </c>
      <c r="F19" s="59"/>
      <c r="G19" s="59"/>
      <c r="H19" s="59">
        <v>28</v>
      </c>
      <c r="I19" s="59"/>
      <c r="J19" s="59"/>
      <c r="K19" s="59">
        <v>3</v>
      </c>
      <c r="L19" s="60"/>
      <c r="M19" s="59"/>
      <c r="N19" s="59">
        <v>9</v>
      </c>
      <c r="O19" s="60"/>
      <c r="P19" s="59"/>
      <c r="Q19" s="60"/>
      <c r="R19" s="60"/>
      <c r="S19" s="61">
        <v>112</v>
      </c>
      <c r="T19" s="62"/>
      <c r="U19" s="55">
        <v>46</v>
      </c>
      <c r="V19" s="55"/>
      <c r="W19" s="55">
        <v>-41</v>
      </c>
      <c r="X19" s="55"/>
      <c r="Y19" s="78"/>
      <c r="Z19" s="78"/>
      <c r="AA19" s="79"/>
      <c r="AB19" s="79"/>
      <c r="AC19" s="79"/>
      <c r="AD19" s="97">
        <v>112</v>
      </c>
      <c r="AE19" s="157">
        <v>-107</v>
      </c>
      <c r="AF19" s="33"/>
    </row>
    <row r="20" spans="1:32" ht="11.25" customHeight="1">
      <c r="A20" s="89" t="s">
        <v>36</v>
      </c>
      <c r="B20" s="200">
        <v>16</v>
      </c>
      <c r="C20" s="54" t="s">
        <v>73</v>
      </c>
      <c r="D20" s="66">
        <v>87</v>
      </c>
      <c r="E20" s="66">
        <v>32</v>
      </c>
      <c r="F20" s="56">
        <v>0.367816091954023</v>
      </c>
      <c r="G20" s="66">
        <v>65</v>
      </c>
      <c r="H20" s="66">
        <v>17</v>
      </c>
      <c r="I20" s="56">
        <v>0.26153846153846155</v>
      </c>
      <c r="J20" s="66">
        <v>17</v>
      </c>
      <c r="K20" s="66">
        <v>5</v>
      </c>
      <c r="L20" s="56">
        <v>0.29411764705882354</v>
      </c>
      <c r="M20" s="66">
        <v>40</v>
      </c>
      <c r="N20" s="66">
        <v>16</v>
      </c>
      <c r="O20" s="56">
        <v>0.4</v>
      </c>
      <c r="P20" s="66">
        <v>209</v>
      </c>
      <c r="Q20" s="66">
        <v>70</v>
      </c>
      <c r="R20" s="56">
        <v>0.3349282296650718</v>
      </c>
      <c r="S20" s="66">
        <v>129</v>
      </c>
      <c r="T20" s="66">
        <v>-104</v>
      </c>
      <c r="U20" s="66">
        <v>11</v>
      </c>
      <c r="V20" s="66">
        <v>10</v>
      </c>
      <c r="W20" s="66">
        <v>22</v>
      </c>
      <c r="X20" s="66">
        <v>-56</v>
      </c>
      <c r="Y20" s="66">
        <v>-19</v>
      </c>
      <c r="Z20" s="66">
        <v>23</v>
      </c>
      <c r="AA20" s="66">
        <v>19</v>
      </c>
      <c r="AB20" s="66">
        <v>10</v>
      </c>
      <c r="AC20" s="66">
        <v>338</v>
      </c>
      <c r="AD20" s="55">
        <v>129</v>
      </c>
      <c r="AE20" s="100"/>
      <c r="AF20" s="33"/>
    </row>
    <row r="21" spans="1:32" s="29" customFormat="1" ht="11.25" customHeight="1">
      <c r="A21" s="50"/>
      <c r="B21" s="112"/>
      <c r="C21" s="57"/>
      <c r="D21" s="69"/>
      <c r="E21" s="69">
        <v>64</v>
      </c>
      <c r="F21" s="70"/>
      <c r="G21" s="69"/>
      <c r="H21" s="69">
        <v>34</v>
      </c>
      <c r="I21" s="70"/>
      <c r="J21" s="69"/>
      <c r="K21" s="69">
        <v>15</v>
      </c>
      <c r="L21" s="70"/>
      <c r="M21" s="69"/>
      <c r="N21" s="69">
        <v>16</v>
      </c>
      <c r="O21" s="70"/>
      <c r="P21" s="69"/>
      <c r="Q21" s="69"/>
      <c r="R21" s="70"/>
      <c r="S21" s="69">
        <v>129</v>
      </c>
      <c r="T21" s="69"/>
      <c r="U21" s="69">
        <v>21</v>
      </c>
      <c r="V21" s="69"/>
      <c r="W21" s="69">
        <v>-34</v>
      </c>
      <c r="X21" s="69"/>
      <c r="Y21" s="69"/>
      <c r="Z21" s="69"/>
      <c r="AA21" s="69"/>
      <c r="AB21" s="69"/>
      <c r="AC21" s="69"/>
      <c r="AD21" s="97">
        <v>129</v>
      </c>
      <c r="AE21" s="160">
        <v>-94</v>
      </c>
      <c r="AF21" s="33">
        <v>4</v>
      </c>
    </row>
    <row r="22" spans="1:32" ht="11.25" customHeight="1">
      <c r="A22" s="89" t="s">
        <v>41</v>
      </c>
      <c r="B22" s="200">
        <v>15</v>
      </c>
      <c r="C22" s="54" t="s">
        <v>75</v>
      </c>
      <c r="D22" s="55">
        <v>30</v>
      </c>
      <c r="E22" s="66">
        <v>11</v>
      </c>
      <c r="F22" s="56">
        <v>0.36666666666666664</v>
      </c>
      <c r="G22" s="66">
        <v>11</v>
      </c>
      <c r="H22" s="66">
        <v>1</v>
      </c>
      <c r="I22" s="56">
        <v>0.09090909090909091</v>
      </c>
      <c r="J22" s="67">
        <v>5</v>
      </c>
      <c r="K22" s="67">
        <v>2</v>
      </c>
      <c r="L22" s="56">
        <v>0.4</v>
      </c>
      <c r="M22" s="67">
        <v>4</v>
      </c>
      <c r="N22" s="67">
        <v>0</v>
      </c>
      <c r="O22" s="56">
        <v>0</v>
      </c>
      <c r="P22" s="66">
        <v>50</v>
      </c>
      <c r="Q22" s="66">
        <v>14</v>
      </c>
      <c r="R22" s="56">
        <v>0.28</v>
      </c>
      <c r="S22" s="66">
        <v>30</v>
      </c>
      <c r="T22" s="67">
        <v>-63</v>
      </c>
      <c r="U22" s="67">
        <v>7</v>
      </c>
      <c r="V22" s="67">
        <v>2</v>
      </c>
      <c r="W22" s="67">
        <v>11</v>
      </c>
      <c r="X22" s="67">
        <v>-20</v>
      </c>
      <c r="Y22" s="67">
        <v>-2</v>
      </c>
      <c r="Z22" s="67">
        <v>4</v>
      </c>
      <c r="AA22" s="67">
        <v>8</v>
      </c>
      <c r="AB22" s="67">
        <v>0</v>
      </c>
      <c r="AC22" s="67">
        <v>273</v>
      </c>
      <c r="AD22" s="55">
        <v>30</v>
      </c>
      <c r="AE22" s="100"/>
      <c r="AF22" s="33"/>
    </row>
    <row r="23" spans="1:32" s="29" customFormat="1" ht="11.25" customHeight="1">
      <c r="A23" s="50"/>
      <c r="B23" s="112"/>
      <c r="C23" s="57"/>
      <c r="D23" s="68"/>
      <c r="E23" s="69">
        <v>22</v>
      </c>
      <c r="F23" s="70"/>
      <c r="G23" s="69"/>
      <c r="H23" s="69">
        <v>2</v>
      </c>
      <c r="I23" s="70"/>
      <c r="J23" s="71"/>
      <c r="K23" s="71">
        <v>6</v>
      </c>
      <c r="L23" s="70"/>
      <c r="M23" s="71"/>
      <c r="N23" s="71">
        <v>0</v>
      </c>
      <c r="O23" s="70"/>
      <c r="P23" s="69"/>
      <c r="Q23" s="69"/>
      <c r="R23" s="70"/>
      <c r="S23" s="69">
        <v>30</v>
      </c>
      <c r="T23" s="71"/>
      <c r="U23" s="71">
        <v>9</v>
      </c>
      <c r="V23" s="71"/>
      <c r="W23" s="71">
        <v>-9</v>
      </c>
      <c r="X23" s="71"/>
      <c r="Y23" s="71"/>
      <c r="Z23" s="71"/>
      <c r="AA23" s="71"/>
      <c r="AB23" s="71"/>
      <c r="AC23" s="71"/>
      <c r="AD23" s="97">
        <v>30</v>
      </c>
      <c r="AE23" s="100">
        <v>-59</v>
      </c>
      <c r="AF23" s="33"/>
    </row>
    <row r="24" spans="1:32" ht="11.25" customHeight="1">
      <c r="A24" s="89" t="s">
        <v>42</v>
      </c>
      <c r="B24" s="200">
        <v>18</v>
      </c>
      <c r="C24" s="54" t="s">
        <v>78</v>
      </c>
      <c r="D24" s="55">
        <v>231</v>
      </c>
      <c r="E24" s="66">
        <v>128</v>
      </c>
      <c r="F24" s="56">
        <v>0.5541125541125541</v>
      </c>
      <c r="G24" s="66">
        <v>107</v>
      </c>
      <c r="H24" s="66">
        <v>48</v>
      </c>
      <c r="I24" s="56">
        <v>0.4485981308411215</v>
      </c>
      <c r="J24" s="67">
        <v>6</v>
      </c>
      <c r="K24" s="67">
        <v>1</v>
      </c>
      <c r="L24" s="56">
        <v>0.16666666666666666</v>
      </c>
      <c r="M24" s="67">
        <v>43</v>
      </c>
      <c r="N24" s="67">
        <v>27</v>
      </c>
      <c r="O24" s="56">
        <v>0.627906976744186</v>
      </c>
      <c r="P24" s="66">
        <v>387</v>
      </c>
      <c r="Q24" s="66">
        <v>204</v>
      </c>
      <c r="R24" s="56">
        <v>0.5271317829457365</v>
      </c>
      <c r="S24" s="66">
        <v>382</v>
      </c>
      <c r="T24" s="67">
        <v>-190</v>
      </c>
      <c r="U24" s="67">
        <v>126</v>
      </c>
      <c r="V24" s="67">
        <v>117</v>
      </c>
      <c r="W24" s="67">
        <v>50</v>
      </c>
      <c r="X24" s="67">
        <v>-63</v>
      </c>
      <c r="Y24" s="67">
        <v>-31</v>
      </c>
      <c r="Z24" s="67">
        <v>25</v>
      </c>
      <c r="AA24" s="67">
        <v>21</v>
      </c>
      <c r="AB24" s="67">
        <v>35</v>
      </c>
      <c r="AC24" s="67">
        <v>548</v>
      </c>
      <c r="AD24" s="55">
        <v>382</v>
      </c>
      <c r="AE24" s="100"/>
      <c r="AF24" s="33"/>
    </row>
    <row r="25" spans="1:32" s="29" customFormat="1" ht="11.25" customHeight="1">
      <c r="A25" s="89"/>
      <c r="B25" s="112"/>
      <c r="C25" s="57"/>
      <c r="D25" s="68"/>
      <c r="E25" s="69">
        <v>256</v>
      </c>
      <c r="F25" s="70"/>
      <c r="G25" s="69"/>
      <c r="H25" s="69">
        <v>96</v>
      </c>
      <c r="I25" s="70"/>
      <c r="J25" s="71"/>
      <c r="K25" s="71">
        <v>3</v>
      </c>
      <c r="L25" s="70"/>
      <c r="M25" s="71"/>
      <c r="N25" s="71">
        <v>27</v>
      </c>
      <c r="O25" s="70"/>
      <c r="P25" s="69"/>
      <c r="Q25" s="69"/>
      <c r="R25" s="70"/>
      <c r="S25" s="69">
        <v>382</v>
      </c>
      <c r="T25" s="71"/>
      <c r="U25" s="71">
        <v>243</v>
      </c>
      <c r="V25" s="71"/>
      <c r="W25" s="71">
        <v>-13</v>
      </c>
      <c r="X25" s="71"/>
      <c r="Y25" s="71"/>
      <c r="Z25" s="71"/>
      <c r="AA25" s="71"/>
      <c r="AB25" s="71"/>
      <c r="AC25" s="71"/>
      <c r="AD25" s="163">
        <v>382</v>
      </c>
      <c r="AE25" s="162">
        <v>289</v>
      </c>
      <c r="AF25" s="33">
        <v>1</v>
      </c>
    </row>
    <row r="26" spans="1:32" ht="11.25" customHeight="1">
      <c r="A26" s="89" t="s">
        <v>43</v>
      </c>
      <c r="B26" s="200">
        <v>10</v>
      </c>
      <c r="C26" s="54" t="s">
        <v>79</v>
      </c>
      <c r="D26" s="55">
        <v>7</v>
      </c>
      <c r="E26" s="55">
        <v>0</v>
      </c>
      <c r="F26" s="72">
        <v>0</v>
      </c>
      <c r="G26" s="55">
        <v>2</v>
      </c>
      <c r="H26" s="55">
        <v>0</v>
      </c>
      <c r="I26" s="72">
        <v>0</v>
      </c>
      <c r="J26" s="55">
        <v>0</v>
      </c>
      <c r="K26" s="55">
        <v>0</v>
      </c>
      <c r="L26" s="72">
        <v>0</v>
      </c>
      <c r="M26" s="55">
        <v>2</v>
      </c>
      <c r="N26" s="55">
        <v>1</v>
      </c>
      <c r="O26" s="72">
        <v>0.5</v>
      </c>
      <c r="P26" s="55">
        <v>11</v>
      </c>
      <c r="Q26" s="55">
        <v>1</v>
      </c>
      <c r="R26" s="72">
        <v>0.09090909090909091</v>
      </c>
      <c r="S26" s="55">
        <v>1</v>
      </c>
      <c r="T26" s="55">
        <v>-13</v>
      </c>
      <c r="U26" s="55">
        <v>0</v>
      </c>
      <c r="V26" s="55">
        <v>0</v>
      </c>
      <c r="W26" s="55">
        <v>5</v>
      </c>
      <c r="X26" s="55">
        <v>-11</v>
      </c>
      <c r="Y26" s="55">
        <v>-1</v>
      </c>
      <c r="Z26" s="55">
        <v>0</v>
      </c>
      <c r="AA26" s="55">
        <v>2</v>
      </c>
      <c r="AB26" s="55">
        <v>0</v>
      </c>
      <c r="AC26" s="55">
        <v>56</v>
      </c>
      <c r="AD26" s="55">
        <v>1</v>
      </c>
      <c r="AE26" s="99"/>
      <c r="AF26" s="33"/>
    </row>
    <row r="27" spans="1:32" s="29" customFormat="1" ht="11.25" customHeight="1">
      <c r="A27" s="50"/>
      <c r="B27" s="57"/>
      <c r="C27" s="80"/>
      <c r="D27" s="59"/>
      <c r="E27" s="59">
        <v>0</v>
      </c>
      <c r="F27" s="59"/>
      <c r="G27" s="59"/>
      <c r="H27" s="59">
        <v>0</v>
      </c>
      <c r="I27" s="59"/>
      <c r="J27" s="59"/>
      <c r="K27" s="59">
        <v>0</v>
      </c>
      <c r="L27" s="60"/>
      <c r="M27" s="59"/>
      <c r="N27" s="59">
        <v>1</v>
      </c>
      <c r="O27" s="60"/>
      <c r="P27" s="59"/>
      <c r="Q27" s="60"/>
      <c r="R27" s="60"/>
      <c r="S27" s="61">
        <v>1</v>
      </c>
      <c r="T27" s="62"/>
      <c r="U27" s="55">
        <v>0</v>
      </c>
      <c r="V27" s="55"/>
      <c r="W27" s="55">
        <v>-6</v>
      </c>
      <c r="X27" s="55"/>
      <c r="Y27" s="64"/>
      <c r="Z27" s="64"/>
      <c r="AA27" s="62"/>
      <c r="AB27" s="62"/>
      <c r="AC27" s="62"/>
      <c r="AD27" s="97">
        <v>1</v>
      </c>
      <c r="AE27" s="99">
        <v>-27</v>
      </c>
      <c r="AF27" s="33"/>
    </row>
    <row r="28" spans="1:32" ht="11.25" customHeight="1">
      <c r="A28" s="89" t="s">
        <v>51</v>
      </c>
      <c r="B28" s="208">
        <v>6</v>
      </c>
      <c r="C28" s="54" t="s">
        <v>80</v>
      </c>
      <c r="D28" s="55">
        <v>2</v>
      </c>
      <c r="E28" s="55">
        <v>0</v>
      </c>
      <c r="F28" s="72">
        <v>0</v>
      </c>
      <c r="G28" s="55">
        <v>0</v>
      </c>
      <c r="H28" s="55">
        <v>0</v>
      </c>
      <c r="I28" s="72">
        <v>0</v>
      </c>
      <c r="J28" s="55">
        <v>0</v>
      </c>
      <c r="K28" s="55">
        <v>0</v>
      </c>
      <c r="L28" s="72">
        <v>0</v>
      </c>
      <c r="M28" s="55">
        <v>0</v>
      </c>
      <c r="N28" s="55">
        <v>0</v>
      </c>
      <c r="O28" s="72">
        <v>0</v>
      </c>
      <c r="P28" s="55">
        <v>2</v>
      </c>
      <c r="Q28" s="55">
        <v>0</v>
      </c>
      <c r="R28" s="72">
        <v>0</v>
      </c>
      <c r="S28" s="55">
        <v>0</v>
      </c>
      <c r="T28" s="55">
        <v>-4</v>
      </c>
      <c r="U28" s="55">
        <v>0</v>
      </c>
      <c r="V28" s="55">
        <v>1</v>
      </c>
      <c r="W28" s="55">
        <v>2</v>
      </c>
      <c r="X28" s="55">
        <v>-3</v>
      </c>
      <c r="Y28" s="55">
        <v>-1</v>
      </c>
      <c r="Z28" s="55">
        <v>0</v>
      </c>
      <c r="AA28" s="55">
        <v>0</v>
      </c>
      <c r="AB28" s="55">
        <v>0</v>
      </c>
      <c r="AC28" s="55">
        <v>68</v>
      </c>
      <c r="AD28" s="55">
        <v>0</v>
      </c>
      <c r="AE28" s="99"/>
      <c r="AF28" s="33"/>
    </row>
    <row r="29" spans="1:32" s="29" customFormat="1" ht="11.25" customHeight="1">
      <c r="A29" s="50"/>
      <c r="B29" s="112"/>
      <c r="C29" s="82"/>
      <c r="D29" s="67"/>
      <c r="E29" s="59">
        <v>0</v>
      </c>
      <c r="F29" s="59"/>
      <c r="G29" s="59"/>
      <c r="H29" s="59">
        <v>0</v>
      </c>
      <c r="I29" s="59"/>
      <c r="J29" s="59"/>
      <c r="K29" s="59">
        <v>0</v>
      </c>
      <c r="L29" s="60"/>
      <c r="M29" s="59"/>
      <c r="N29" s="59">
        <v>0</v>
      </c>
      <c r="O29" s="60"/>
      <c r="P29" s="59"/>
      <c r="Q29" s="60"/>
      <c r="R29" s="60"/>
      <c r="S29" s="61">
        <v>0</v>
      </c>
      <c r="T29" s="62"/>
      <c r="U29" s="55">
        <v>1</v>
      </c>
      <c r="V29" s="55"/>
      <c r="W29" s="55">
        <v>-1</v>
      </c>
      <c r="X29" s="55"/>
      <c r="Y29" s="64"/>
      <c r="Z29" s="81"/>
      <c r="AA29" s="79"/>
      <c r="AB29" s="79"/>
      <c r="AC29" s="79"/>
      <c r="AD29" s="97">
        <v>0</v>
      </c>
      <c r="AE29" s="101">
        <v>-7</v>
      </c>
      <c r="AF29" s="33"/>
    </row>
    <row r="30" spans="1:33" ht="11.25" customHeight="1">
      <c r="A30" s="89" t="s">
        <v>52</v>
      </c>
      <c r="B30" s="209">
        <v>18</v>
      </c>
      <c r="C30" s="41" t="s">
        <v>72</v>
      </c>
      <c r="D30" s="16">
        <v>37</v>
      </c>
      <c r="E30" s="15">
        <v>6</v>
      </c>
      <c r="F30" s="17">
        <v>0.16216216216216217</v>
      </c>
      <c r="G30" s="15">
        <v>10</v>
      </c>
      <c r="H30" s="15">
        <v>4</v>
      </c>
      <c r="I30" s="17">
        <v>0.4</v>
      </c>
      <c r="J30" s="18">
        <v>1</v>
      </c>
      <c r="K30" s="18">
        <v>0</v>
      </c>
      <c r="L30" s="17">
        <v>0</v>
      </c>
      <c r="M30" s="18">
        <v>4</v>
      </c>
      <c r="N30" s="18">
        <v>1</v>
      </c>
      <c r="O30" s="17">
        <v>0</v>
      </c>
      <c r="P30" s="15">
        <v>52</v>
      </c>
      <c r="Q30" s="15">
        <v>11</v>
      </c>
      <c r="R30" s="17">
        <v>0.21153846153846154</v>
      </c>
      <c r="S30" s="15">
        <v>21</v>
      </c>
      <c r="T30" s="18">
        <v>-57</v>
      </c>
      <c r="U30" s="18">
        <v>3</v>
      </c>
      <c r="V30" s="18">
        <v>16</v>
      </c>
      <c r="W30" s="18">
        <v>12</v>
      </c>
      <c r="X30" s="18">
        <v>-25</v>
      </c>
      <c r="Y30" s="18">
        <v>-1</v>
      </c>
      <c r="Z30" s="18">
        <v>3</v>
      </c>
      <c r="AA30" s="18">
        <v>6</v>
      </c>
      <c r="AB30" s="18">
        <v>0</v>
      </c>
      <c r="AC30" s="18">
        <v>244</v>
      </c>
      <c r="AD30" s="55">
        <v>21</v>
      </c>
      <c r="AE30" s="100"/>
      <c r="AF30" s="33"/>
      <c r="AG30" s="22"/>
    </row>
    <row r="31" spans="1:32" s="29" customFormat="1" ht="11.25" customHeight="1">
      <c r="A31" s="50"/>
      <c r="B31" s="112"/>
      <c r="C31" s="50"/>
      <c r="D31" s="24"/>
      <c r="E31" s="25">
        <v>12</v>
      </c>
      <c r="F31" s="53"/>
      <c r="G31" s="25"/>
      <c r="H31" s="25">
        <v>8</v>
      </c>
      <c r="I31" s="26"/>
      <c r="J31" s="27"/>
      <c r="K31" s="27">
        <v>0</v>
      </c>
      <c r="L31" s="26"/>
      <c r="M31" s="27"/>
      <c r="N31" s="27">
        <v>1</v>
      </c>
      <c r="O31" s="26"/>
      <c r="P31" s="25"/>
      <c r="Q31" s="25"/>
      <c r="R31" s="26"/>
      <c r="S31" s="25">
        <v>21</v>
      </c>
      <c r="T31" s="27"/>
      <c r="U31" s="27">
        <v>19</v>
      </c>
      <c r="V31" s="27"/>
      <c r="W31" s="27">
        <v>-13</v>
      </c>
      <c r="X31" s="27"/>
      <c r="Y31" s="27"/>
      <c r="Z31" s="27"/>
      <c r="AA31" s="27"/>
      <c r="AB31" s="27"/>
      <c r="AC31" s="27"/>
      <c r="AD31" s="97">
        <v>21</v>
      </c>
      <c r="AE31" s="100">
        <v>-63</v>
      </c>
      <c r="AF31" s="33"/>
    </row>
    <row r="32" spans="1:32" ht="11.25" customHeight="1">
      <c r="A32" s="89" t="s">
        <v>53</v>
      </c>
      <c r="B32" s="209">
        <v>18</v>
      </c>
      <c r="C32" s="54" t="s">
        <v>70</v>
      </c>
      <c r="D32" s="55">
        <v>71</v>
      </c>
      <c r="E32" s="66">
        <v>20</v>
      </c>
      <c r="F32" s="56">
        <v>0.28169014084507044</v>
      </c>
      <c r="G32" s="66">
        <v>20</v>
      </c>
      <c r="H32" s="66">
        <v>6</v>
      </c>
      <c r="I32" s="56">
        <v>0.3</v>
      </c>
      <c r="J32" s="67">
        <v>0</v>
      </c>
      <c r="K32" s="67">
        <v>0</v>
      </c>
      <c r="L32" s="56">
        <v>0</v>
      </c>
      <c r="M32" s="67">
        <v>38</v>
      </c>
      <c r="N32" s="67">
        <v>13</v>
      </c>
      <c r="O32" s="56">
        <v>0.34210526315789475</v>
      </c>
      <c r="P32" s="66">
        <v>129</v>
      </c>
      <c r="Q32" s="66">
        <v>39</v>
      </c>
      <c r="R32" s="56">
        <v>0.3023255813953488</v>
      </c>
      <c r="S32" s="66">
        <v>65</v>
      </c>
      <c r="T32" s="67">
        <v>-142</v>
      </c>
      <c r="U32" s="67">
        <v>20</v>
      </c>
      <c r="V32" s="67">
        <v>22</v>
      </c>
      <c r="W32" s="67">
        <v>31</v>
      </c>
      <c r="X32" s="67">
        <v>-43</v>
      </c>
      <c r="Y32" s="67">
        <v>-59</v>
      </c>
      <c r="Z32" s="67">
        <v>17</v>
      </c>
      <c r="AA32" s="67">
        <v>6</v>
      </c>
      <c r="AB32" s="67">
        <v>12</v>
      </c>
      <c r="AC32" s="67">
        <v>390</v>
      </c>
      <c r="AD32" s="55">
        <v>65</v>
      </c>
      <c r="AE32" s="99"/>
      <c r="AF32" s="33"/>
    </row>
    <row r="33" spans="1:32" s="29" customFormat="1" ht="11.25" customHeight="1">
      <c r="A33" s="50"/>
      <c r="B33" s="112"/>
      <c r="C33" s="57"/>
      <c r="D33" s="73"/>
      <c r="E33" s="69">
        <v>40</v>
      </c>
      <c r="F33" s="70"/>
      <c r="G33" s="69"/>
      <c r="H33" s="69">
        <v>12</v>
      </c>
      <c r="I33" s="70"/>
      <c r="J33" s="71"/>
      <c r="K33" s="71">
        <v>0</v>
      </c>
      <c r="L33" s="71"/>
      <c r="M33" s="71"/>
      <c r="N33" s="71">
        <v>13</v>
      </c>
      <c r="O33" s="71"/>
      <c r="P33" s="71"/>
      <c r="Q33" s="71"/>
      <c r="R33" s="71"/>
      <c r="S33" s="71">
        <v>65</v>
      </c>
      <c r="T33" s="71"/>
      <c r="U33" s="71">
        <v>42</v>
      </c>
      <c r="V33" s="71"/>
      <c r="W33" s="71">
        <v>-12</v>
      </c>
      <c r="X33" s="71"/>
      <c r="Y33" s="71"/>
      <c r="Z33" s="71"/>
      <c r="AA33" s="71"/>
      <c r="AB33" s="71"/>
      <c r="AC33" s="71"/>
      <c r="AD33" s="97">
        <v>65</v>
      </c>
      <c r="AE33" s="157">
        <v>-161</v>
      </c>
      <c r="AF33" s="33"/>
    </row>
    <row r="34" spans="1:32" ht="11.25" customHeight="1">
      <c r="A34" s="89" t="s">
        <v>55</v>
      </c>
      <c r="B34" s="208">
        <v>10</v>
      </c>
      <c r="C34" s="54" t="s">
        <v>113</v>
      </c>
      <c r="D34" s="55">
        <v>11</v>
      </c>
      <c r="E34" s="55">
        <v>4</v>
      </c>
      <c r="F34" s="56">
        <v>0.36363636363636365</v>
      </c>
      <c r="G34" s="55">
        <v>10</v>
      </c>
      <c r="H34" s="55">
        <v>0</v>
      </c>
      <c r="I34" s="56">
        <v>0</v>
      </c>
      <c r="J34" s="55">
        <v>0</v>
      </c>
      <c r="K34" s="55">
        <v>0</v>
      </c>
      <c r="L34" s="72">
        <v>0</v>
      </c>
      <c r="M34" s="55">
        <v>2</v>
      </c>
      <c r="N34" s="55">
        <v>0</v>
      </c>
      <c r="O34" s="56">
        <v>0</v>
      </c>
      <c r="P34" s="55">
        <v>23</v>
      </c>
      <c r="Q34" s="55">
        <v>4</v>
      </c>
      <c r="R34" s="56">
        <v>0.17391304347826086</v>
      </c>
      <c r="S34" s="55">
        <v>8</v>
      </c>
      <c r="T34" s="55">
        <v>-31</v>
      </c>
      <c r="U34" s="55">
        <v>3</v>
      </c>
      <c r="V34" s="55">
        <v>5</v>
      </c>
      <c r="W34" s="55">
        <v>5</v>
      </c>
      <c r="X34" s="55">
        <v>-6</v>
      </c>
      <c r="Y34" s="55">
        <v>-9</v>
      </c>
      <c r="Z34" s="55">
        <v>3</v>
      </c>
      <c r="AA34" s="55">
        <v>4</v>
      </c>
      <c r="AB34" s="55">
        <v>0</v>
      </c>
      <c r="AC34" s="55">
        <v>152</v>
      </c>
      <c r="AD34" s="55">
        <v>8</v>
      </c>
      <c r="AE34" s="99"/>
      <c r="AF34" s="33"/>
    </row>
    <row r="35" spans="1:32" s="29" customFormat="1" ht="11.25" customHeight="1">
      <c r="A35" s="50"/>
      <c r="B35" s="57"/>
      <c r="C35" s="65"/>
      <c r="D35" s="60"/>
      <c r="E35" s="60">
        <v>8</v>
      </c>
      <c r="F35" s="60"/>
      <c r="G35" s="60"/>
      <c r="H35" s="60">
        <v>0</v>
      </c>
      <c r="I35" s="60"/>
      <c r="J35" s="60"/>
      <c r="K35" s="60">
        <v>0</v>
      </c>
      <c r="L35" s="60"/>
      <c r="M35" s="60"/>
      <c r="N35" s="60">
        <v>0</v>
      </c>
      <c r="O35" s="60"/>
      <c r="P35" s="60"/>
      <c r="Q35" s="60"/>
      <c r="R35" s="60"/>
      <c r="S35" s="60">
        <v>8</v>
      </c>
      <c r="T35" s="62"/>
      <c r="U35" s="86">
        <v>8</v>
      </c>
      <c r="V35" s="62"/>
      <c r="W35" s="87">
        <v>-1</v>
      </c>
      <c r="X35" s="88"/>
      <c r="Y35" s="64"/>
      <c r="Z35" s="64"/>
      <c r="AA35" s="62"/>
      <c r="AB35" s="62"/>
      <c r="AC35" s="62"/>
      <c r="AD35" s="97">
        <v>8</v>
      </c>
      <c r="AE35" s="99">
        <v>-37</v>
      </c>
      <c r="AF35" s="33"/>
    </row>
    <row r="36" spans="1:32" s="29" customFormat="1" ht="11.25" customHeight="1">
      <c r="A36" s="89"/>
      <c r="B36" s="101">
        <v>2</v>
      </c>
      <c r="C36" s="54" t="s">
        <v>71</v>
      </c>
      <c r="D36" s="35">
        <v>11</v>
      </c>
      <c r="E36" s="30">
        <v>1</v>
      </c>
      <c r="F36" s="91">
        <v>0.09090909090909091</v>
      </c>
      <c r="G36" s="30">
        <v>2</v>
      </c>
      <c r="H36" s="30">
        <v>1</v>
      </c>
      <c r="I36" s="36">
        <v>0.5</v>
      </c>
      <c r="J36" s="37">
        <v>0</v>
      </c>
      <c r="K36" s="37">
        <v>0</v>
      </c>
      <c r="L36" s="36">
        <v>0</v>
      </c>
      <c r="M36" s="37">
        <v>4</v>
      </c>
      <c r="N36" s="37">
        <v>2</v>
      </c>
      <c r="O36" s="36">
        <v>0.5</v>
      </c>
      <c r="P36" s="30">
        <v>17</v>
      </c>
      <c r="Q36" s="30">
        <v>4</v>
      </c>
      <c r="R36" s="36">
        <v>0.23529411764705882</v>
      </c>
      <c r="S36" s="30">
        <v>6</v>
      </c>
      <c r="T36" s="37">
        <v>-15</v>
      </c>
      <c r="U36" s="37">
        <v>1</v>
      </c>
      <c r="V36" s="37">
        <v>1</v>
      </c>
      <c r="W36" s="37">
        <v>7</v>
      </c>
      <c r="X36" s="37">
        <v>-10</v>
      </c>
      <c r="Y36" s="37">
        <v>-4</v>
      </c>
      <c r="Z36" s="37">
        <v>2</v>
      </c>
      <c r="AA36" s="37">
        <v>1</v>
      </c>
      <c r="AB36" s="37">
        <v>0</v>
      </c>
      <c r="AC36" s="37">
        <v>22</v>
      </c>
      <c r="AD36" s="55">
        <v>6</v>
      </c>
      <c r="AE36" s="100"/>
      <c r="AF36" s="33"/>
    </row>
    <row r="37" spans="1:32" s="29" customFormat="1" ht="11.25" customHeight="1">
      <c r="A37" s="89"/>
      <c r="B37" s="89"/>
      <c r="C37" s="41"/>
      <c r="D37" s="92"/>
      <c r="E37" s="92">
        <v>2</v>
      </c>
      <c r="F37" s="93"/>
      <c r="G37" s="92"/>
      <c r="H37" s="92">
        <v>2</v>
      </c>
      <c r="I37" s="93"/>
      <c r="J37" s="92"/>
      <c r="K37" s="92">
        <v>0</v>
      </c>
      <c r="L37" s="93"/>
      <c r="M37" s="92"/>
      <c r="N37" s="92">
        <v>2</v>
      </c>
      <c r="O37" s="93"/>
      <c r="P37" s="92"/>
      <c r="Q37" s="92"/>
      <c r="R37" s="93"/>
      <c r="S37" s="92">
        <v>6</v>
      </c>
      <c r="T37" s="92"/>
      <c r="U37" s="92">
        <v>2</v>
      </c>
      <c r="V37" s="92"/>
      <c r="W37" s="92">
        <v>-3</v>
      </c>
      <c r="X37" s="90"/>
      <c r="Y37" s="90"/>
      <c r="Z37" s="90"/>
      <c r="AA37" s="90"/>
      <c r="AB37" s="90"/>
      <c r="AC37" s="90"/>
      <c r="AD37" s="97">
        <v>6</v>
      </c>
      <c r="AE37" s="99">
        <v>-24</v>
      </c>
      <c r="AF37" s="33"/>
    </row>
    <row r="38" spans="1:32" s="29" customFormat="1" ht="11.25" customHeight="1">
      <c r="A38" s="89"/>
      <c r="B38" s="89"/>
      <c r="C38" s="41"/>
      <c r="D38" s="35"/>
      <c r="E38" s="30"/>
      <c r="F38" s="36"/>
      <c r="G38" s="30"/>
      <c r="H38" s="30"/>
      <c r="I38" s="36"/>
      <c r="J38" s="37"/>
      <c r="K38" s="37"/>
      <c r="L38" s="36"/>
      <c r="M38" s="37"/>
      <c r="N38" s="37"/>
      <c r="O38" s="36"/>
      <c r="P38" s="30"/>
      <c r="Q38" s="30"/>
      <c r="R38" s="36"/>
      <c r="S38" s="30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55"/>
      <c r="AE38" s="100"/>
      <c r="AF38" s="33"/>
    </row>
    <row r="39" spans="1:32" s="29" customFormat="1" ht="11.25" customHeight="1">
      <c r="A39" s="89"/>
      <c r="B39" s="89"/>
      <c r="C39" s="41"/>
      <c r="D39" s="35"/>
      <c r="E39" s="94"/>
      <c r="F39" s="93"/>
      <c r="G39" s="94"/>
      <c r="H39" s="94"/>
      <c r="I39" s="93"/>
      <c r="J39" s="95"/>
      <c r="K39" s="95"/>
      <c r="L39" s="93"/>
      <c r="M39" s="95"/>
      <c r="N39" s="95"/>
      <c r="O39" s="93"/>
      <c r="P39" s="94"/>
      <c r="Q39" s="94"/>
      <c r="R39" s="93"/>
      <c r="S39" s="94"/>
      <c r="T39" s="95"/>
      <c r="U39" s="95"/>
      <c r="V39" s="95"/>
      <c r="W39" s="95"/>
      <c r="X39" s="37"/>
      <c r="Y39" s="37"/>
      <c r="Z39" s="37"/>
      <c r="AA39" s="37"/>
      <c r="AB39" s="37"/>
      <c r="AC39" s="37"/>
      <c r="AD39" s="97"/>
      <c r="AE39" s="100"/>
      <c r="AF39" s="33"/>
    </row>
    <row r="40" spans="1:31" ht="11.25" customHeight="1">
      <c r="A40" s="89"/>
      <c r="B40" s="89"/>
      <c r="C40" s="46" t="s">
        <v>23</v>
      </c>
      <c r="D40" s="16"/>
      <c r="E40" s="16"/>
      <c r="F40" s="19"/>
      <c r="G40" s="16"/>
      <c r="H40" s="16"/>
      <c r="I40" s="19"/>
      <c r="J40" s="16"/>
      <c r="K40" s="16"/>
      <c r="L40" s="19"/>
      <c r="M40" s="16"/>
      <c r="N40" s="16"/>
      <c r="O40" s="19"/>
      <c r="P40" s="16"/>
      <c r="Q40" s="16"/>
      <c r="R40" s="19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1.25" customHeight="1">
      <c r="A41" s="89"/>
      <c r="B41" s="89"/>
      <c r="C41" s="41" t="s">
        <v>31</v>
      </c>
      <c r="D41" s="18"/>
      <c r="E41" s="38"/>
      <c r="F41" s="18"/>
      <c r="G41" s="18"/>
      <c r="H41" s="38"/>
      <c r="I41" s="18"/>
      <c r="J41" s="18"/>
      <c r="K41" s="38"/>
      <c r="L41" s="16"/>
      <c r="M41" s="18"/>
      <c r="N41" s="38"/>
      <c r="O41" s="16"/>
      <c r="P41" s="18"/>
      <c r="Q41" s="16"/>
      <c r="R41" s="16"/>
      <c r="S41" s="51"/>
      <c r="T41" s="39"/>
      <c r="U41" s="191"/>
      <c r="V41" s="192"/>
      <c r="W41" s="39"/>
      <c r="X41" s="39"/>
      <c r="Y41" s="40"/>
      <c r="Z41" s="40"/>
      <c r="AA41" s="39"/>
      <c r="AB41" s="39"/>
      <c r="AC41" s="39"/>
      <c r="AD41" s="39"/>
      <c r="AE41" s="41"/>
    </row>
    <row r="44" ht="12.75">
      <c r="I44" s="29"/>
    </row>
  </sheetData>
  <sheetProtection/>
  <mergeCells count="7">
    <mergeCell ref="A1:AE1"/>
    <mergeCell ref="AE2:AE3"/>
    <mergeCell ref="U41:V41"/>
    <mergeCell ref="B2:B3"/>
    <mergeCell ref="A2:A3"/>
    <mergeCell ref="Y2:Y3"/>
    <mergeCell ref="Z2:Z3"/>
  </mergeCells>
  <printOptions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&amp;CRating hráčů U15 sezóny 2021/2022
</oddHeader>
    <oddFooter>&amp;L&amp;8Zpracoval: &amp;D Antonín Zezula, 739 519 689, antonin.zezula@seznam.cz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3">
        <v>9</v>
      </c>
      <c r="H3" s="114">
        <v>1</v>
      </c>
      <c r="I3" s="115">
        <f>H3/G3</f>
        <v>0.1111111111111111</v>
      </c>
      <c r="J3" s="114">
        <v>2</v>
      </c>
      <c r="K3" s="114">
        <v>1</v>
      </c>
      <c r="L3" s="115">
        <f>K3/J3</f>
        <v>0.5</v>
      </c>
      <c r="M3" s="116">
        <v>0</v>
      </c>
      <c r="N3" s="116">
        <v>0</v>
      </c>
      <c r="O3" s="115">
        <v>0</v>
      </c>
      <c r="P3" s="116">
        <v>2</v>
      </c>
      <c r="Q3" s="116">
        <v>2</v>
      </c>
      <c r="R3" s="115">
        <f>Q3/P3</f>
        <v>1</v>
      </c>
      <c r="S3" s="114">
        <f>G3+J3+M3+P3</f>
        <v>13</v>
      </c>
      <c r="T3" s="114">
        <f>H3+K3+N3+Q3</f>
        <v>4</v>
      </c>
      <c r="U3" s="115">
        <f>T3/S3</f>
        <v>0.3076923076923077</v>
      </c>
      <c r="V3" s="114">
        <f>H3*2+K3*2+N3*3+Q3*1</f>
        <v>6</v>
      </c>
      <c r="W3" s="116">
        <v>-13</v>
      </c>
      <c r="X3" s="116">
        <v>1</v>
      </c>
      <c r="Y3" s="116">
        <v>1</v>
      </c>
      <c r="Z3" s="123">
        <v>5</v>
      </c>
      <c r="AA3" s="116">
        <v>-9</v>
      </c>
      <c r="AB3" s="116">
        <v>-3</v>
      </c>
      <c r="AC3" s="116">
        <v>2</v>
      </c>
      <c r="AD3" s="116">
        <v>0</v>
      </c>
      <c r="AE3" s="116">
        <v>0</v>
      </c>
      <c r="AF3" s="116">
        <v>11</v>
      </c>
      <c r="AG3" s="117">
        <f>V3</f>
        <v>6</v>
      </c>
      <c r="AH3" s="114">
        <f>(T3-S3)+SUM(V3:AE3)</f>
        <v>-19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13">
        <v>2</v>
      </c>
      <c r="H4" s="114">
        <v>0</v>
      </c>
      <c r="I4" s="115">
        <f>H4/G4</f>
        <v>0</v>
      </c>
      <c r="J4" s="114">
        <v>0</v>
      </c>
      <c r="K4" s="114">
        <v>0</v>
      </c>
      <c r="L4" s="115">
        <v>0</v>
      </c>
      <c r="M4" s="116">
        <v>0</v>
      </c>
      <c r="N4" s="116">
        <v>0</v>
      </c>
      <c r="O4" s="115">
        <v>0</v>
      </c>
      <c r="P4" s="116">
        <v>2</v>
      </c>
      <c r="Q4" s="116">
        <v>0</v>
      </c>
      <c r="R4" s="115">
        <f>Q4/P4</f>
        <v>0</v>
      </c>
      <c r="S4" s="114">
        <f>G4+J4+M4+P4</f>
        <v>4</v>
      </c>
      <c r="T4" s="114">
        <f>H4+K4+N4+Q4</f>
        <v>0</v>
      </c>
      <c r="U4" s="115">
        <f>T4/S4</f>
        <v>0</v>
      </c>
      <c r="V4" s="114">
        <f>H4*2+K4*2+N4*3+Q4*1</f>
        <v>0</v>
      </c>
      <c r="W4" s="116">
        <v>-2</v>
      </c>
      <c r="X4" s="116">
        <v>0</v>
      </c>
      <c r="Y4" s="116">
        <v>0</v>
      </c>
      <c r="Z4" s="116">
        <v>2</v>
      </c>
      <c r="AA4" s="116">
        <v>-1</v>
      </c>
      <c r="AB4" s="116">
        <v>-1</v>
      </c>
      <c r="AC4" s="116">
        <v>0</v>
      </c>
      <c r="AD4" s="116">
        <v>1</v>
      </c>
      <c r="AE4" s="116">
        <v>0</v>
      </c>
      <c r="AF4" s="116">
        <v>11</v>
      </c>
      <c r="AG4" s="117">
        <f>V4</f>
        <v>0</v>
      </c>
      <c r="AH4" s="114">
        <f>(T4-S4)+SUM(V4:AE4)</f>
        <v>-5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22" t="s">
        <v>88</v>
      </c>
      <c r="H5" s="114"/>
      <c r="I5" s="115"/>
      <c r="J5" s="114"/>
      <c r="K5" s="114"/>
      <c r="L5" s="115"/>
      <c r="M5" s="116"/>
      <c r="N5" s="116"/>
      <c r="O5" s="115"/>
      <c r="P5" s="116"/>
      <c r="Q5" s="116"/>
      <c r="R5" s="115"/>
      <c r="S5" s="114"/>
      <c r="T5" s="114"/>
      <c r="U5" s="115"/>
      <c r="V5" s="114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4"/>
      <c r="AH5" s="66">
        <f aca="true" t="shared" si="0" ref="AH5:AH32">(T5-S5)+SUM(V5:AE5)</f>
        <v>0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22" t="s">
        <v>88</v>
      </c>
      <c r="H6" s="117"/>
      <c r="I6" s="115"/>
      <c r="J6" s="117"/>
      <c r="K6" s="117"/>
      <c r="L6" s="115"/>
      <c r="M6" s="117"/>
      <c r="N6" s="114"/>
      <c r="O6" s="115"/>
      <c r="P6" s="117"/>
      <c r="Q6" s="114"/>
      <c r="R6" s="115"/>
      <c r="S6" s="117"/>
      <c r="T6" s="114"/>
      <c r="U6" s="115"/>
      <c r="V6" s="117"/>
      <c r="W6" s="118"/>
      <c r="X6" s="118"/>
      <c r="Y6" s="118"/>
      <c r="Z6" s="118"/>
      <c r="AA6" s="119"/>
      <c r="AB6" s="119"/>
      <c r="AC6" s="119"/>
      <c r="AD6" s="118"/>
      <c r="AE6" s="118"/>
      <c r="AF6" s="118"/>
      <c r="AG6" s="118"/>
      <c r="AH6" s="66">
        <f t="shared" si="0"/>
        <v>0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22" t="s">
        <v>94</v>
      </c>
      <c r="H7" s="114"/>
      <c r="I7" s="115"/>
      <c r="J7" s="114"/>
      <c r="K7" s="114"/>
      <c r="L7" s="115"/>
      <c r="M7" s="116"/>
      <c r="N7" s="116"/>
      <c r="O7" s="115"/>
      <c r="P7" s="116"/>
      <c r="Q7" s="116"/>
      <c r="R7" s="115"/>
      <c r="S7" s="114"/>
      <c r="T7" s="114"/>
      <c r="U7" s="115"/>
      <c r="V7" s="11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4"/>
      <c r="AH7" s="66">
        <f t="shared" si="0"/>
        <v>0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22" t="s">
        <v>94</v>
      </c>
      <c r="H8" s="114"/>
      <c r="I8" s="115"/>
      <c r="J8" s="114"/>
      <c r="K8" s="114"/>
      <c r="L8" s="115"/>
      <c r="M8" s="116"/>
      <c r="N8" s="116"/>
      <c r="O8" s="115"/>
      <c r="P8" s="116"/>
      <c r="Q8" s="116"/>
      <c r="R8" s="115"/>
      <c r="S8" s="114"/>
      <c r="T8" s="114"/>
      <c r="U8" s="115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4"/>
      <c r="AH8" s="66">
        <f t="shared" si="0"/>
        <v>0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22" t="s">
        <v>94</v>
      </c>
      <c r="H9" s="114"/>
      <c r="I9" s="115"/>
      <c r="J9" s="114"/>
      <c r="K9" s="114"/>
      <c r="L9" s="115"/>
      <c r="M9" s="116"/>
      <c r="N9" s="116"/>
      <c r="O9" s="115"/>
      <c r="P9" s="116"/>
      <c r="Q9" s="116"/>
      <c r="R9" s="115"/>
      <c r="S9" s="114"/>
      <c r="T9" s="114"/>
      <c r="U9" s="115"/>
      <c r="V9" s="114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4"/>
      <c r="AH9" s="66">
        <f t="shared" si="0"/>
        <v>0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22" t="s">
        <v>94</v>
      </c>
      <c r="H10" s="114"/>
      <c r="I10" s="115"/>
      <c r="J10" s="114"/>
      <c r="K10" s="114"/>
      <c r="L10" s="115"/>
      <c r="M10" s="116"/>
      <c r="N10" s="116"/>
      <c r="O10" s="115"/>
      <c r="P10" s="116"/>
      <c r="Q10" s="116"/>
      <c r="R10" s="115"/>
      <c r="S10" s="114"/>
      <c r="T10" s="114"/>
      <c r="U10" s="115"/>
      <c r="V10" s="114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4"/>
      <c r="AH10" s="66">
        <f t="shared" si="0"/>
        <v>0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22" t="s">
        <v>94</v>
      </c>
      <c r="H11" s="114"/>
      <c r="I11" s="115"/>
      <c r="J11" s="114"/>
      <c r="K11" s="114"/>
      <c r="L11" s="115"/>
      <c r="M11" s="116"/>
      <c r="N11" s="116"/>
      <c r="O11" s="115"/>
      <c r="P11" s="116"/>
      <c r="Q11" s="116"/>
      <c r="R11" s="115"/>
      <c r="S11" s="114"/>
      <c r="T11" s="114"/>
      <c r="U11" s="115"/>
      <c r="V11" s="114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4"/>
      <c r="AH11" s="66">
        <f t="shared" si="0"/>
        <v>0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22" t="s">
        <v>94</v>
      </c>
      <c r="H12" s="114"/>
      <c r="I12" s="115"/>
      <c r="J12" s="114"/>
      <c r="K12" s="114"/>
      <c r="L12" s="115"/>
      <c r="M12" s="116"/>
      <c r="N12" s="116"/>
      <c r="O12" s="115"/>
      <c r="P12" s="116"/>
      <c r="Q12" s="116"/>
      <c r="R12" s="115"/>
      <c r="S12" s="114"/>
      <c r="T12" s="114"/>
      <c r="U12" s="115"/>
      <c r="V12" s="114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4"/>
      <c r="AH12" s="66">
        <f t="shared" si="0"/>
        <v>0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22" t="s">
        <v>94</v>
      </c>
      <c r="H13" s="114"/>
      <c r="I13" s="115"/>
      <c r="J13" s="114"/>
      <c r="K13" s="114"/>
      <c r="L13" s="115"/>
      <c r="M13" s="116"/>
      <c r="N13" s="116"/>
      <c r="O13" s="115"/>
      <c r="P13" s="116"/>
      <c r="Q13" s="116"/>
      <c r="R13" s="115"/>
      <c r="S13" s="114"/>
      <c r="T13" s="114"/>
      <c r="U13" s="115"/>
      <c r="V13" s="114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4"/>
      <c r="AH13" s="66">
        <f t="shared" si="0"/>
        <v>0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22" t="s">
        <v>94</v>
      </c>
      <c r="H14" s="114"/>
      <c r="I14" s="115"/>
      <c r="J14" s="114"/>
      <c r="K14" s="114"/>
      <c r="L14" s="115"/>
      <c r="M14" s="116"/>
      <c r="N14" s="116"/>
      <c r="O14" s="115"/>
      <c r="P14" s="116"/>
      <c r="Q14" s="116"/>
      <c r="R14" s="115"/>
      <c r="S14" s="114"/>
      <c r="T14" s="114"/>
      <c r="U14" s="115"/>
      <c r="V14" s="114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4"/>
      <c r="AH14" s="66">
        <f t="shared" si="0"/>
        <v>0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22" t="s">
        <v>88</v>
      </c>
      <c r="H15" s="114"/>
      <c r="I15" s="115"/>
      <c r="J15" s="114"/>
      <c r="K15" s="114"/>
      <c r="L15" s="115"/>
      <c r="M15" s="116"/>
      <c r="N15" s="116"/>
      <c r="O15" s="115"/>
      <c r="P15" s="116"/>
      <c r="Q15" s="116"/>
      <c r="R15" s="115"/>
      <c r="S15" s="114"/>
      <c r="T15" s="114"/>
      <c r="U15" s="115"/>
      <c r="V15" s="11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4"/>
      <c r="AH15" s="66">
        <f t="shared" si="0"/>
        <v>0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22" t="s">
        <v>88</v>
      </c>
      <c r="H16" s="114"/>
      <c r="I16" s="115"/>
      <c r="J16" s="114"/>
      <c r="K16" s="114"/>
      <c r="L16" s="115"/>
      <c r="M16" s="116"/>
      <c r="N16" s="116"/>
      <c r="O16" s="115"/>
      <c r="P16" s="116"/>
      <c r="Q16" s="116"/>
      <c r="R16" s="115"/>
      <c r="S16" s="114"/>
      <c r="T16" s="114"/>
      <c r="U16" s="115"/>
      <c r="V16" s="114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4"/>
      <c r="AH16" s="66">
        <f t="shared" si="0"/>
        <v>0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22" t="s">
        <v>94</v>
      </c>
      <c r="H17" s="114"/>
      <c r="I17" s="115"/>
      <c r="J17" s="114"/>
      <c r="K17" s="114"/>
      <c r="L17" s="115"/>
      <c r="M17" s="116"/>
      <c r="N17" s="116"/>
      <c r="O17" s="115"/>
      <c r="P17" s="116"/>
      <c r="Q17" s="116"/>
      <c r="R17" s="115"/>
      <c r="S17" s="114"/>
      <c r="T17" s="114"/>
      <c r="U17" s="115"/>
      <c r="V17" s="114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4"/>
      <c r="AH17" s="66">
        <f t="shared" si="0"/>
        <v>0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22" t="s">
        <v>94</v>
      </c>
      <c r="H18" s="114"/>
      <c r="I18" s="115"/>
      <c r="J18" s="114"/>
      <c r="K18" s="114"/>
      <c r="L18" s="115"/>
      <c r="M18" s="116"/>
      <c r="N18" s="116"/>
      <c r="O18" s="115"/>
      <c r="P18" s="116"/>
      <c r="Q18" s="116"/>
      <c r="R18" s="115"/>
      <c r="S18" s="114"/>
      <c r="T18" s="114"/>
      <c r="U18" s="115"/>
      <c r="V18" s="114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4"/>
      <c r="AH18" s="66">
        <f t="shared" si="0"/>
        <v>0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22" t="s">
        <v>88</v>
      </c>
      <c r="H19" s="66"/>
      <c r="I19" s="56"/>
      <c r="J19" s="66"/>
      <c r="K19" s="66"/>
      <c r="L19" s="56"/>
      <c r="M19" s="67"/>
      <c r="N19" s="67"/>
      <c r="O19" s="56"/>
      <c r="P19" s="67"/>
      <c r="Q19" s="67"/>
      <c r="R19" s="56"/>
      <c r="S19" s="66"/>
      <c r="T19" s="66"/>
      <c r="U19" s="56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6"/>
      <c r="AH19" s="66">
        <f t="shared" si="0"/>
        <v>0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22" t="s">
        <v>88</v>
      </c>
      <c r="H20" s="66"/>
      <c r="I20" s="56"/>
      <c r="J20" s="66"/>
      <c r="K20" s="66"/>
      <c r="L20" s="56"/>
      <c r="M20" s="67"/>
      <c r="N20" s="67"/>
      <c r="O20" s="56"/>
      <c r="P20" s="67"/>
      <c r="Q20" s="67"/>
      <c r="R20" s="56"/>
      <c r="S20" s="66"/>
      <c r="T20" s="66"/>
      <c r="U20" s="56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6"/>
      <c r="AH20" s="66">
        <f t="shared" si="0"/>
        <v>0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201" t="s">
        <v>115</v>
      </c>
      <c r="H21" s="66"/>
      <c r="I21" s="56"/>
      <c r="J21" s="66"/>
      <c r="K21" s="66"/>
      <c r="L21" s="56"/>
      <c r="M21" s="67"/>
      <c r="N21" s="67"/>
      <c r="O21" s="56"/>
      <c r="P21" s="67"/>
      <c r="Q21" s="67"/>
      <c r="R21" s="56"/>
      <c r="S21" s="66"/>
      <c r="T21" s="66"/>
      <c r="U21" s="56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6"/>
      <c r="AH21" s="66">
        <f t="shared" si="0"/>
        <v>0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201" t="s">
        <v>115</v>
      </c>
      <c r="H22" s="66"/>
      <c r="I22" s="56"/>
      <c r="J22" s="66"/>
      <c r="K22" s="66"/>
      <c r="L22" s="56"/>
      <c r="M22" s="67"/>
      <c r="N22" s="67"/>
      <c r="O22" s="56"/>
      <c r="P22" s="67"/>
      <c r="Q22" s="67"/>
      <c r="R22" s="56"/>
      <c r="S22" s="66"/>
      <c r="T22" s="66"/>
      <c r="U22" s="56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6"/>
      <c r="AH22" s="66">
        <f t="shared" si="0"/>
        <v>0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0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0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0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0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0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0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0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0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0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0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11</v>
      </c>
      <c r="H33" s="55">
        <f>SUM(H3:H32)</f>
        <v>1</v>
      </c>
      <c r="I33" s="56">
        <f>H33/G33</f>
        <v>0.09090909090909091</v>
      </c>
      <c r="J33" s="55">
        <f>SUM(J3:J32)</f>
        <v>2</v>
      </c>
      <c r="K33" s="55">
        <f>SUM(K3:K32)</f>
        <v>1</v>
      </c>
      <c r="L33" s="56">
        <f>K33/J33</f>
        <v>0.5</v>
      </c>
      <c r="M33" s="55">
        <f>SUM(M3:M32)</f>
        <v>0</v>
      </c>
      <c r="N33" s="55">
        <f>SUM(N3:N32)</f>
        <v>0</v>
      </c>
      <c r="O33" s="56">
        <v>0</v>
      </c>
      <c r="P33" s="55">
        <f>SUM(P3:P32)</f>
        <v>4</v>
      </c>
      <c r="Q33" s="55">
        <f>SUM(Q3:Q32)</f>
        <v>2</v>
      </c>
      <c r="R33" s="56">
        <f>Q33/P33</f>
        <v>0.5</v>
      </c>
      <c r="S33" s="55">
        <f>SUM(S3:S32)</f>
        <v>17</v>
      </c>
      <c r="T33" s="55">
        <f>SUM(T3:T32)</f>
        <v>4</v>
      </c>
      <c r="U33" s="56">
        <f>T33/S33</f>
        <v>0.23529411764705882</v>
      </c>
      <c r="V33" s="55">
        <f aca="true" t="shared" si="1" ref="V33:AG33">SUM(V3:V32)</f>
        <v>6</v>
      </c>
      <c r="W33" s="55">
        <f t="shared" si="1"/>
        <v>-15</v>
      </c>
      <c r="X33" s="55">
        <f t="shared" si="1"/>
        <v>1</v>
      </c>
      <c r="Y33" s="55">
        <f t="shared" si="1"/>
        <v>1</v>
      </c>
      <c r="Z33" s="55">
        <f t="shared" si="1"/>
        <v>7</v>
      </c>
      <c r="AA33" s="55">
        <f t="shared" si="1"/>
        <v>-10</v>
      </c>
      <c r="AB33" s="55">
        <f t="shared" si="1"/>
        <v>-4</v>
      </c>
      <c r="AC33" s="55">
        <f t="shared" si="1"/>
        <v>2</v>
      </c>
      <c r="AD33" s="55">
        <f t="shared" si="1"/>
        <v>1</v>
      </c>
      <c r="AE33" s="55">
        <f t="shared" si="1"/>
        <v>0</v>
      </c>
      <c r="AF33" s="55">
        <f t="shared" si="1"/>
        <v>22</v>
      </c>
      <c r="AG33" s="55">
        <f t="shared" si="1"/>
        <v>6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2</v>
      </c>
      <c r="I34" s="55"/>
      <c r="J34" s="55"/>
      <c r="K34" s="83">
        <f>K33*2</f>
        <v>2</v>
      </c>
      <c r="L34" s="55"/>
      <c r="M34" s="55"/>
      <c r="N34" s="83">
        <f>N33*3</f>
        <v>0</v>
      </c>
      <c r="O34" s="55"/>
      <c r="P34" s="55"/>
      <c r="Q34" s="83">
        <f>Q33*1</f>
        <v>2</v>
      </c>
      <c r="R34" s="55"/>
      <c r="S34" s="55"/>
      <c r="T34" s="55"/>
      <c r="U34" s="55"/>
      <c r="V34" s="83">
        <f>H34+K34+N34+Q34</f>
        <v>6</v>
      </c>
      <c r="W34" s="79"/>
      <c r="X34" s="169">
        <f>X33+Y33</f>
        <v>2</v>
      </c>
      <c r="Y34" s="170"/>
      <c r="Z34" s="171">
        <f>Z33+AA33</f>
        <v>-3</v>
      </c>
      <c r="AA34" s="172"/>
      <c r="AB34" s="81"/>
      <c r="AC34" s="81"/>
      <c r="AD34" s="79"/>
      <c r="AE34" s="79"/>
      <c r="AF34" s="79"/>
      <c r="AG34" s="83">
        <f>S34+V34+Y34+AB34</f>
        <v>6</v>
      </c>
      <c r="AH34" s="55">
        <f>SUM(AH3:AH32)</f>
        <v>-24</v>
      </c>
      <c r="AI34" s="84"/>
      <c r="AJ34" s="84"/>
    </row>
  </sheetData>
  <sheetProtection/>
  <mergeCells count="10">
    <mergeCell ref="AE1:AE2"/>
    <mergeCell ref="AH1:AH2"/>
    <mergeCell ref="X34:Y34"/>
    <mergeCell ref="Z34:AA34"/>
    <mergeCell ref="AB1:AB2"/>
    <mergeCell ref="AC1:AC2"/>
    <mergeCell ref="C1:C2"/>
    <mergeCell ref="D1:F2"/>
    <mergeCell ref="Z1:Z2"/>
    <mergeCell ref="AA1:AA2"/>
  </mergeCells>
  <printOptions/>
  <pageMargins left="0" right="0" top="0.5905511811023623" bottom="0.3937007874015748" header="0.31496062992125984" footer="0.31496062992125984"/>
  <pageSetup horizontalDpi="600" verticalDpi="600" orientation="landscape" paperSize="9" scale="95" r:id="rId1"/>
  <headerFooter>
    <oddHeader>&amp;CTechnický zápis sezóny 2019/2020 - Viktorka Alexová
</oddHeader>
    <oddFooter>&amp;L&amp;7Vypracoval: Antonín Zezula, 774 104 520, 739 519 689, antonin.zezula@seznam.cz, &amp;D,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3">
        <v>1</v>
      </c>
      <c r="H3" s="114">
        <v>1</v>
      </c>
      <c r="I3" s="115">
        <f>H3/G3</f>
        <v>1</v>
      </c>
      <c r="J3" s="114">
        <v>0</v>
      </c>
      <c r="K3" s="114">
        <v>0</v>
      </c>
      <c r="L3" s="115">
        <v>0</v>
      </c>
      <c r="M3" s="116">
        <v>0</v>
      </c>
      <c r="N3" s="116">
        <v>0</v>
      </c>
      <c r="O3" s="115">
        <v>0</v>
      </c>
      <c r="P3" s="116">
        <v>0</v>
      </c>
      <c r="Q3" s="116">
        <v>0</v>
      </c>
      <c r="R3" s="115">
        <v>0</v>
      </c>
      <c r="S3" s="114">
        <f aca="true" t="shared" si="0" ref="S3:T6">G3+J3+M3+P3</f>
        <v>1</v>
      </c>
      <c r="T3" s="114">
        <f t="shared" si="0"/>
        <v>1</v>
      </c>
      <c r="U3" s="115">
        <f>T3/S3</f>
        <v>1</v>
      </c>
      <c r="V3" s="114">
        <f>H3*2+K3*2+N3*3+Q3*1</f>
        <v>2</v>
      </c>
      <c r="W3" s="116">
        <v>-4</v>
      </c>
      <c r="X3" s="116">
        <v>0</v>
      </c>
      <c r="Y3" s="116">
        <v>0</v>
      </c>
      <c r="Z3" s="116">
        <v>2</v>
      </c>
      <c r="AA3" s="116">
        <v>0</v>
      </c>
      <c r="AB3" s="116">
        <v>0</v>
      </c>
      <c r="AC3" s="116">
        <v>0</v>
      </c>
      <c r="AD3" s="116">
        <v>0</v>
      </c>
      <c r="AE3" s="116">
        <v>0</v>
      </c>
      <c r="AF3" s="116">
        <v>11</v>
      </c>
      <c r="AG3" s="117">
        <f>V3</f>
        <v>2</v>
      </c>
      <c r="AH3" s="114">
        <f>(T3-S3)+SUM(V3:AE3)</f>
        <v>0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13">
        <v>1</v>
      </c>
      <c r="H4" s="114">
        <v>0</v>
      </c>
      <c r="I4" s="115">
        <f>H4/G4</f>
        <v>0</v>
      </c>
      <c r="J4" s="114">
        <v>0</v>
      </c>
      <c r="K4" s="114">
        <v>0</v>
      </c>
      <c r="L4" s="115">
        <v>0</v>
      </c>
      <c r="M4" s="116">
        <v>0</v>
      </c>
      <c r="N4" s="116">
        <v>0</v>
      </c>
      <c r="O4" s="115">
        <v>0</v>
      </c>
      <c r="P4" s="116">
        <v>2</v>
      </c>
      <c r="Q4" s="116">
        <v>0</v>
      </c>
      <c r="R4" s="115">
        <v>0</v>
      </c>
      <c r="S4" s="114">
        <f t="shared" si="0"/>
        <v>3</v>
      </c>
      <c r="T4" s="114">
        <f t="shared" si="0"/>
        <v>0</v>
      </c>
      <c r="U4" s="115">
        <f>T4/S4</f>
        <v>0</v>
      </c>
      <c r="V4" s="114">
        <f>H4*2+K4*2+N4*3+Q4*1</f>
        <v>0</v>
      </c>
      <c r="W4" s="116">
        <v>-10</v>
      </c>
      <c r="X4" s="116">
        <v>0</v>
      </c>
      <c r="Y4" s="116">
        <v>0</v>
      </c>
      <c r="Z4" s="116">
        <v>0</v>
      </c>
      <c r="AA4" s="116">
        <v>-2</v>
      </c>
      <c r="AB4" s="116">
        <v>0</v>
      </c>
      <c r="AC4" s="116">
        <v>2</v>
      </c>
      <c r="AD4" s="116">
        <v>0</v>
      </c>
      <c r="AE4" s="116">
        <v>0</v>
      </c>
      <c r="AF4" s="116">
        <v>11</v>
      </c>
      <c r="AG4" s="117">
        <f>V4</f>
        <v>0</v>
      </c>
      <c r="AH4" s="114">
        <f>(T4-S4)+SUM(V4:AE4)</f>
        <v>-13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0</v>
      </c>
      <c r="H5" s="114">
        <v>0</v>
      </c>
      <c r="I5" s="115">
        <v>0</v>
      </c>
      <c r="J5" s="114">
        <v>0</v>
      </c>
      <c r="K5" s="114">
        <v>0</v>
      </c>
      <c r="L5" s="115">
        <v>0</v>
      </c>
      <c r="M5" s="116">
        <v>0</v>
      </c>
      <c r="N5" s="116">
        <v>0</v>
      </c>
      <c r="O5" s="115">
        <v>0</v>
      </c>
      <c r="P5" s="116">
        <v>0</v>
      </c>
      <c r="Q5" s="116">
        <v>0</v>
      </c>
      <c r="R5" s="115">
        <v>0</v>
      </c>
      <c r="S5" s="114">
        <f t="shared" si="0"/>
        <v>0</v>
      </c>
      <c r="T5" s="114">
        <f t="shared" si="0"/>
        <v>0</v>
      </c>
      <c r="U5" s="115">
        <v>0</v>
      </c>
      <c r="V5" s="114">
        <f>H5*2+K5*2+N5*3+Q5*1</f>
        <v>0</v>
      </c>
      <c r="W5" s="116">
        <v>0</v>
      </c>
      <c r="X5" s="116">
        <v>0</v>
      </c>
      <c r="Y5" s="116">
        <v>0</v>
      </c>
      <c r="Z5" s="116">
        <v>1</v>
      </c>
      <c r="AA5" s="116">
        <v>0</v>
      </c>
      <c r="AB5" s="116">
        <v>-1</v>
      </c>
      <c r="AC5" s="116">
        <v>0</v>
      </c>
      <c r="AD5" s="116">
        <v>0</v>
      </c>
      <c r="AE5" s="116">
        <v>0</v>
      </c>
      <c r="AF5" s="116">
        <v>11</v>
      </c>
      <c r="AG5" s="117">
        <f>V5</f>
        <v>0</v>
      </c>
      <c r="AH5" s="114">
        <f>(T5-S5)+SUM(V5:AE5)</f>
        <v>0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0</v>
      </c>
      <c r="H6" s="114">
        <v>0</v>
      </c>
      <c r="I6" s="115">
        <v>0</v>
      </c>
      <c r="J6" s="114">
        <v>0</v>
      </c>
      <c r="K6" s="114">
        <v>0</v>
      </c>
      <c r="L6" s="115">
        <v>0</v>
      </c>
      <c r="M6" s="116">
        <v>0</v>
      </c>
      <c r="N6" s="116">
        <v>0</v>
      </c>
      <c r="O6" s="115">
        <v>0</v>
      </c>
      <c r="P6" s="116">
        <v>0</v>
      </c>
      <c r="Q6" s="116">
        <v>0</v>
      </c>
      <c r="R6" s="115">
        <v>0</v>
      </c>
      <c r="S6" s="114">
        <f t="shared" si="0"/>
        <v>0</v>
      </c>
      <c r="T6" s="114">
        <f t="shared" si="0"/>
        <v>0</v>
      </c>
      <c r="U6" s="115">
        <v>0</v>
      </c>
      <c r="V6" s="114">
        <f>H6*2+K6*2+N6*3+Q6*1</f>
        <v>0</v>
      </c>
      <c r="W6" s="116">
        <v>0</v>
      </c>
      <c r="X6" s="116">
        <v>0</v>
      </c>
      <c r="Y6" s="116">
        <v>0</v>
      </c>
      <c r="Z6" s="116">
        <v>0</v>
      </c>
      <c r="AA6" s="116">
        <v>0</v>
      </c>
      <c r="AB6" s="116">
        <v>0</v>
      </c>
      <c r="AC6" s="116">
        <v>0</v>
      </c>
      <c r="AD6" s="116">
        <v>0</v>
      </c>
      <c r="AE6" s="116">
        <v>0</v>
      </c>
      <c r="AF6" s="116">
        <v>11</v>
      </c>
      <c r="AG6" s="117">
        <f>V6</f>
        <v>0</v>
      </c>
      <c r="AH6" s="114">
        <f>(T6-S6)+SUM(V6:AE6)</f>
        <v>0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13">
        <v>0</v>
      </c>
      <c r="H7" s="114">
        <v>0</v>
      </c>
      <c r="I7" s="115">
        <v>0</v>
      </c>
      <c r="J7" s="114">
        <v>0</v>
      </c>
      <c r="K7" s="114">
        <v>0</v>
      </c>
      <c r="L7" s="115">
        <v>0</v>
      </c>
      <c r="M7" s="116">
        <v>0</v>
      </c>
      <c r="N7" s="116">
        <v>0</v>
      </c>
      <c r="O7" s="115">
        <v>0</v>
      </c>
      <c r="P7" s="116">
        <v>0</v>
      </c>
      <c r="Q7" s="116">
        <v>0</v>
      </c>
      <c r="R7" s="115">
        <v>0</v>
      </c>
      <c r="S7" s="114">
        <f>G7+J7+M7+P7</f>
        <v>0</v>
      </c>
      <c r="T7" s="114">
        <f>H7+K7+N7+Q7</f>
        <v>0</v>
      </c>
      <c r="U7" s="115">
        <v>0</v>
      </c>
      <c r="V7" s="114">
        <f>H7*2+K7*2+N7*3+Q7*1</f>
        <v>0</v>
      </c>
      <c r="W7" s="116">
        <v>0</v>
      </c>
      <c r="X7" s="116">
        <v>0</v>
      </c>
      <c r="Y7" s="116">
        <v>0</v>
      </c>
      <c r="Z7" s="116">
        <v>1</v>
      </c>
      <c r="AA7" s="116">
        <v>-1</v>
      </c>
      <c r="AB7" s="116">
        <v>0</v>
      </c>
      <c r="AC7" s="116">
        <v>0</v>
      </c>
      <c r="AD7" s="116">
        <v>0</v>
      </c>
      <c r="AE7" s="116">
        <v>0</v>
      </c>
      <c r="AF7" s="116">
        <v>4</v>
      </c>
      <c r="AG7" s="117">
        <f>V7</f>
        <v>0</v>
      </c>
      <c r="AH7" s="114">
        <f>(T7-S7)+SUM(V7:AE7)</f>
        <v>0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13" t="s">
        <v>95</v>
      </c>
      <c r="H8" s="114"/>
      <c r="I8" s="115"/>
      <c r="J8" s="114"/>
      <c r="K8" s="114"/>
      <c r="L8" s="115"/>
      <c r="M8" s="116"/>
      <c r="N8" s="116"/>
      <c r="O8" s="115"/>
      <c r="P8" s="116"/>
      <c r="Q8" s="116"/>
      <c r="R8" s="115"/>
      <c r="S8" s="114"/>
      <c r="T8" s="114"/>
      <c r="U8" s="115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4"/>
      <c r="AH8" s="66">
        <f aca="true" t="shared" si="1" ref="AH8:AH32">(T8-S8)+SUM(V8:AE8)</f>
        <v>0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22" t="s">
        <v>87</v>
      </c>
      <c r="H9" s="114"/>
      <c r="I9" s="115"/>
      <c r="J9" s="114"/>
      <c r="K9" s="114"/>
      <c r="L9" s="115"/>
      <c r="M9" s="116"/>
      <c r="N9" s="116"/>
      <c r="O9" s="115"/>
      <c r="P9" s="116"/>
      <c r="Q9" s="116"/>
      <c r="R9" s="115"/>
      <c r="S9" s="114"/>
      <c r="T9" s="114"/>
      <c r="U9" s="115"/>
      <c r="V9" s="114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4"/>
      <c r="AH9" s="66">
        <f t="shared" si="1"/>
        <v>0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22" t="s">
        <v>87</v>
      </c>
      <c r="H10" s="114"/>
      <c r="I10" s="115"/>
      <c r="J10" s="114"/>
      <c r="K10" s="114"/>
      <c r="L10" s="115"/>
      <c r="M10" s="116"/>
      <c r="N10" s="116"/>
      <c r="O10" s="115"/>
      <c r="P10" s="116"/>
      <c r="Q10" s="116"/>
      <c r="R10" s="115"/>
      <c r="S10" s="114"/>
      <c r="T10" s="114"/>
      <c r="U10" s="115"/>
      <c r="V10" s="114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4"/>
      <c r="AH10" s="66">
        <f t="shared" si="1"/>
        <v>0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22" t="s">
        <v>96</v>
      </c>
      <c r="H11" s="114"/>
      <c r="I11" s="115"/>
      <c r="J11" s="114"/>
      <c r="K11" s="114"/>
      <c r="L11" s="115"/>
      <c r="M11" s="116"/>
      <c r="N11" s="116"/>
      <c r="O11" s="115"/>
      <c r="P11" s="116"/>
      <c r="Q11" s="116"/>
      <c r="R11" s="115"/>
      <c r="S11" s="114"/>
      <c r="T11" s="114"/>
      <c r="U11" s="115"/>
      <c r="V11" s="114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4"/>
      <c r="AH11" s="66">
        <f t="shared" si="1"/>
        <v>0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22" t="s">
        <v>96</v>
      </c>
      <c r="H12" s="114"/>
      <c r="I12" s="115"/>
      <c r="J12" s="114"/>
      <c r="K12" s="114"/>
      <c r="L12" s="115"/>
      <c r="M12" s="116"/>
      <c r="N12" s="116"/>
      <c r="O12" s="115"/>
      <c r="P12" s="116"/>
      <c r="Q12" s="116"/>
      <c r="R12" s="115"/>
      <c r="S12" s="114"/>
      <c r="T12" s="114"/>
      <c r="U12" s="115"/>
      <c r="V12" s="114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4"/>
      <c r="AH12" s="66">
        <f t="shared" si="1"/>
        <v>0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22" t="s">
        <v>85</v>
      </c>
      <c r="H13" s="114"/>
      <c r="I13" s="115"/>
      <c r="J13" s="114"/>
      <c r="K13" s="114"/>
      <c r="L13" s="115"/>
      <c r="M13" s="116"/>
      <c r="N13" s="116"/>
      <c r="O13" s="115"/>
      <c r="P13" s="116"/>
      <c r="Q13" s="116"/>
      <c r="R13" s="115"/>
      <c r="S13" s="114"/>
      <c r="T13" s="114"/>
      <c r="U13" s="115"/>
      <c r="V13" s="114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4"/>
      <c r="AH13" s="66">
        <f t="shared" si="1"/>
        <v>0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22" t="s">
        <v>85</v>
      </c>
      <c r="H14" s="114"/>
      <c r="I14" s="115"/>
      <c r="J14" s="114"/>
      <c r="K14" s="114"/>
      <c r="L14" s="115"/>
      <c r="M14" s="116"/>
      <c r="N14" s="116"/>
      <c r="O14" s="115"/>
      <c r="P14" s="116"/>
      <c r="Q14" s="116"/>
      <c r="R14" s="115"/>
      <c r="S14" s="114"/>
      <c r="T14" s="114"/>
      <c r="U14" s="115"/>
      <c r="V14" s="114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4"/>
      <c r="AH14" s="66">
        <f t="shared" si="1"/>
        <v>0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44" t="s">
        <v>104</v>
      </c>
      <c r="H15" s="114"/>
      <c r="I15" s="115"/>
      <c r="J15" s="114"/>
      <c r="K15" s="114"/>
      <c r="L15" s="115"/>
      <c r="M15" s="116"/>
      <c r="N15" s="116"/>
      <c r="O15" s="115"/>
      <c r="P15" s="116"/>
      <c r="Q15" s="116"/>
      <c r="R15" s="115"/>
      <c r="S15" s="114"/>
      <c r="T15" s="114"/>
      <c r="U15" s="115"/>
      <c r="V15" s="11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4"/>
      <c r="AH15" s="66">
        <f t="shared" si="1"/>
        <v>0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44" t="s">
        <v>104</v>
      </c>
      <c r="H16" s="114"/>
      <c r="I16" s="115"/>
      <c r="J16" s="114"/>
      <c r="K16" s="114"/>
      <c r="L16" s="115"/>
      <c r="M16" s="116"/>
      <c r="N16" s="116"/>
      <c r="O16" s="115"/>
      <c r="P16" s="116"/>
      <c r="Q16" s="116"/>
      <c r="R16" s="115"/>
      <c r="S16" s="114"/>
      <c r="T16" s="114"/>
      <c r="U16" s="115"/>
      <c r="V16" s="114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4"/>
      <c r="AH16" s="66">
        <f t="shared" si="1"/>
        <v>0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44" t="s">
        <v>108</v>
      </c>
      <c r="H17" s="114"/>
      <c r="I17" s="115"/>
      <c r="J17" s="114"/>
      <c r="K17" s="114"/>
      <c r="L17" s="115"/>
      <c r="M17" s="116"/>
      <c r="N17" s="116"/>
      <c r="O17" s="115"/>
      <c r="P17" s="116"/>
      <c r="Q17" s="116"/>
      <c r="R17" s="115"/>
      <c r="S17" s="114"/>
      <c r="T17" s="114"/>
      <c r="U17" s="115"/>
      <c r="V17" s="114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4"/>
      <c r="AH17" s="66">
        <f t="shared" si="1"/>
        <v>0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44" t="s">
        <v>108</v>
      </c>
      <c r="H18" s="114"/>
      <c r="I18" s="115"/>
      <c r="J18" s="114"/>
      <c r="K18" s="114"/>
      <c r="L18" s="115"/>
      <c r="M18" s="116"/>
      <c r="N18" s="116"/>
      <c r="O18" s="115"/>
      <c r="P18" s="116"/>
      <c r="Q18" s="116"/>
      <c r="R18" s="115"/>
      <c r="S18" s="114"/>
      <c r="T18" s="114"/>
      <c r="U18" s="115"/>
      <c r="V18" s="114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4"/>
      <c r="AH18" s="66">
        <f t="shared" si="1"/>
        <v>0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54" t="s">
        <v>86</v>
      </c>
      <c r="H19" s="66"/>
      <c r="I19" s="56"/>
      <c r="J19" s="66"/>
      <c r="K19" s="66"/>
      <c r="L19" s="56"/>
      <c r="M19" s="67"/>
      <c r="N19" s="67"/>
      <c r="O19" s="56"/>
      <c r="P19" s="67"/>
      <c r="Q19" s="67"/>
      <c r="R19" s="56"/>
      <c r="S19" s="66"/>
      <c r="T19" s="66"/>
      <c r="U19" s="56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6"/>
      <c r="AH19" s="66">
        <f t="shared" si="1"/>
        <v>0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54" t="s">
        <v>86</v>
      </c>
      <c r="H20" s="66"/>
      <c r="I20" s="56"/>
      <c r="J20" s="66"/>
      <c r="K20" s="66"/>
      <c r="L20" s="56"/>
      <c r="M20" s="67"/>
      <c r="N20" s="67"/>
      <c r="O20" s="56"/>
      <c r="P20" s="67"/>
      <c r="Q20" s="67"/>
      <c r="R20" s="56"/>
      <c r="S20" s="66"/>
      <c r="T20" s="66"/>
      <c r="U20" s="56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6"/>
      <c r="AH20" s="66">
        <f t="shared" si="1"/>
        <v>0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201" t="s">
        <v>115</v>
      </c>
      <c r="H21" s="66"/>
      <c r="I21" s="56"/>
      <c r="J21" s="66"/>
      <c r="K21" s="66"/>
      <c r="L21" s="56"/>
      <c r="M21" s="67"/>
      <c r="N21" s="67"/>
      <c r="O21" s="56"/>
      <c r="P21" s="67"/>
      <c r="Q21" s="67"/>
      <c r="R21" s="56"/>
      <c r="S21" s="66"/>
      <c r="T21" s="66"/>
      <c r="U21" s="56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6"/>
      <c r="AH21" s="66">
        <f t="shared" si="1"/>
        <v>0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201" t="s">
        <v>115</v>
      </c>
      <c r="H22" s="66"/>
      <c r="I22" s="56"/>
      <c r="J22" s="66"/>
      <c r="K22" s="66"/>
      <c r="L22" s="56"/>
      <c r="M22" s="67"/>
      <c r="N22" s="67"/>
      <c r="O22" s="56"/>
      <c r="P22" s="67"/>
      <c r="Q22" s="67"/>
      <c r="R22" s="56"/>
      <c r="S22" s="66"/>
      <c r="T22" s="66"/>
      <c r="U22" s="56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6"/>
      <c r="AH22" s="66">
        <f t="shared" si="1"/>
        <v>0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1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1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1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1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1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1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1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1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1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1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2</v>
      </c>
      <c r="H33" s="55">
        <f>SUM(H3:H32)</f>
        <v>1</v>
      </c>
      <c r="I33" s="56">
        <f>H33/G33</f>
        <v>0.5</v>
      </c>
      <c r="J33" s="55">
        <f>SUM(J3:J32)</f>
        <v>0</v>
      </c>
      <c r="K33" s="55">
        <f>SUM(K3:K32)</f>
        <v>0</v>
      </c>
      <c r="L33" s="56">
        <v>0</v>
      </c>
      <c r="M33" s="55">
        <f>SUM(M3:M32)</f>
        <v>0</v>
      </c>
      <c r="N33" s="55">
        <f>SUM(N3:N32)</f>
        <v>0</v>
      </c>
      <c r="O33" s="56">
        <v>0</v>
      </c>
      <c r="P33" s="55">
        <f>SUM(P3:P32)</f>
        <v>2</v>
      </c>
      <c r="Q33" s="55">
        <f>SUM(Q3:Q32)</f>
        <v>0</v>
      </c>
      <c r="R33" s="56">
        <f>Q33/P33</f>
        <v>0</v>
      </c>
      <c r="S33" s="55">
        <f>SUM(S3:S32)</f>
        <v>4</v>
      </c>
      <c r="T33" s="55">
        <f>SUM(T3:T32)</f>
        <v>1</v>
      </c>
      <c r="U33" s="56">
        <f>T33/S33</f>
        <v>0.25</v>
      </c>
      <c r="V33" s="55">
        <f aca="true" t="shared" si="2" ref="V33:AG33">SUM(V3:V32)</f>
        <v>2</v>
      </c>
      <c r="W33" s="55">
        <f t="shared" si="2"/>
        <v>-14</v>
      </c>
      <c r="X33" s="55">
        <f t="shared" si="2"/>
        <v>0</v>
      </c>
      <c r="Y33" s="55">
        <f t="shared" si="2"/>
        <v>0</v>
      </c>
      <c r="Z33" s="55">
        <f t="shared" si="2"/>
        <v>4</v>
      </c>
      <c r="AA33" s="55">
        <f t="shared" si="2"/>
        <v>-3</v>
      </c>
      <c r="AB33" s="55">
        <f t="shared" si="2"/>
        <v>-1</v>
      </c>
      <c r="AC33" s="55">
        <f t="shared" si="2"/>
        <v>2</v>
      </c>
      <c r="AD33" s="55">
        <f t="shared" si="2"/>
        <v>0</v>
      </c>
      <c r="AE33" s="55">
        <f t="shared" si="2"/>
        <v>0</v>
      </c>
      <c r="AF33" s="55">
        <f t="shared" si="2"/>
        <v>48</v>
      </c>
      <c r="AG33" s="55">
        <f t="shared" si="2"/>
        <v>2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2</v>
      </c>
      <c r="I34" s="55"/>
      <c r="J34" s="55"/>
      <c r="K34" s="83">
        <f>K33*2</f>
        <v>0</v>
      </c>
      <c r="L34" s="55"/>
      <c r="M34" s="55"/>
      <c r="N34" s="83">
        <f>N33*3</f>
        <v>0</v>
      </c>
      <c r="O34" s="55"/>
      <c r="P34" s="55"/>
      <c r="Q34" s="83">
        <f>Q33*1</f>
        <v>0</v>
      </c>
      <c r="R34" s="55"/>
      <c r="S34" s="55"/>
      <c r="T34" s="55"/>
      <c r="U34" s="55"/>
      <c r="V34" s="83">
        <f>H34+K34+N34+Q34</f>
        <v>2</v>
      </c>
      <c r="W34" s="79"/>
      <c r="X34" s="169">
        <f>X33+Y33</f>
        <v>0</v>
      </c>
      <c r="Y34" s="170"/>
      <c r="Z34" s="171">
        <f>Z33+AA33</f>
        <v>1</v>
      </c>
      <c r="AA34" s="172"/>
      <c r="AB34" s="81"/>
      <c r="AC34" s="81"/>
      <c r="AD34" s="79"/>
      <c r="AE34" s="79"/>
      <c r="AF34" s="79"/>
      <c r="AG34" s="83">
        <f>S34+V34+Y34+AB34</f>
        <v>2</v>
      </c>
      <c r="AH34" s="55">
        <f>SUM(AH3:AH32)</f>
        <v>-13</v>
      </c>
      <c r="AI34" s="84"/>
      <c r="AJ34" s="84"/>
    </row>
  </sheetData>
  <sheetProtection/>
  <mergeCells count="10">
    <mergeCell ref="AH1:AH2"/>
    <mergeCell ref="AE1:AE2"/>
    <mergeCell ref="X34:Y34"/>
    <mergeCell ref="Z34:AA34"/>
    <mergeCell ref="AB1:AB2"/>
    <mergeCell ref="AC1:AC2"/>
    <mergeCell ref="C1:C2"/>
    <mergeCell ref="D1:F2"/>
    <mergeCell ref="Z1:Z2"/>
    <mergeCell ref="AA1:AA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&amp;CTechnický zápis sezóny 2019/2020 - Samuel Kříž</oddHeader>
    <oddFooter>&amp;LVypracoval: Antonín Zezula, 774 104 520, 739 519 689, antonin.zezula@seznam.cz, &amp;D,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3">
        <v>3</v>
      </c>
      <c r="H3" s="114">
        <v>1</v>
      </c>
      <c r="I3" s="115">
        <f>H3/G3</f>
        <v>0.3333333333333333</v>
      </c>
      <c r="J3" s="114">
        <v>2</v>
      </c>
      <c r="K3" s="114">
        <v>1</v>
      </c>
      <c r="L3" s="115">
        <f>K3/J3</f>
        <v>0.5</v>
      </c>
      <c r="M3" s="116">
        <v>0</v>
      </c>
      <c r="N3" s="116">
        <v>0</v>
      </c>
      <c r="O3" s="115">
        <v>0</v>
      </c>
      <c r="P3" s="116">
        <v>4</v>
      </c>
      <c r="Q3" s="116">
        <v>1</v>
      </c>
      <c r="R3" s="115">
        <f>Q3/P3</f>
        <v>0.25</v>
      </c>
      <c r="S3" s="114">
        <f>G3+J3+M3+P3</f>
        <v>9</v>
      </c>
      <c r="T3" s="114">
        <f>H3+K3+N3+Q3</f>
        <v>3</v>
      </c>
      <c r="U3" s="115">
        <f>T3/S3</f>
        <v>0.3333333333333333</v>
      </c>
      <c r="V3" s="114">
        <f>H3*2+K3*2+N3*3+Q3*1</f>
        <v>5</v>
      </c>
      <c r="W3" s="116">
        <v>0</v>
      </c>
      <c r="X3" s="116">
        <v>1</v>
      </c>
      <c r="Y3" s="116">
        <v>0</v>
      </c>
      <c r="Z3" s="116">
        <v>1</v>
      </c>
      <c r="AA3" s="121">
        <v>-6</v>
      </c>
      <c r="AB3" s="116">
        <v>-1</v>
      </c>
      <c r="AC3" s="116">
        <v>1</v>
      </c>
      <c r="AD3" s="116">
        <v>1</v>
      </c>
      <c r="AE3" s="116">
        <v>0</v>
      </c>
      <c r="AF3" s="116">
        <v>18</v>
      </c>
      <c r="AG3" s="117">
        <f>V3</f>
        <v>5</v>
      </c>
      <c r="AH3" s="114">
        <f>(T3-S3)+SUM(V3:AE3)</f>
        <v>-4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13">
        <v>5</v>
      </c>
      <c r="H4" s="114">
        <v>2</v>
      </c>
      <c r="I4" s="115">
        <f>H4/G4</f>
        <v>0.4</v>
      </c>
      <c r="J4" s="114">
        <v>3</v>
      </c>
      <c r="K4" s="114">
        <v>1</v>
      </c>
      <c r="L4" s="115">
        <f>K4/J4</f>
        <v>0.3333333333333333</v>
      </c>
      <c r="M4" s="116">
        <v>0</v>
      </c>
      <c r="N4" s="116">
        <v>0</v>
      </c>
      <c r="O4" s="115">
        <v>0</v>
      </c>
      <c r="P4" s="116">
        <v>0</v>
      </c>
      <c r="Q4" s="116">
        <v>0</v>
      </c>
      <c r="R4" s="115">
        <v>0</v>
      </c>
      <c r="S4" s="114">
        <f>G4+J4+M4+P4</f>
        <v>8</v>
      </c>
      <c r="T4" s="114">
        <f>H4+K4+N4+Q4</f>
        <v>3</v>
      </c>
      <c r="U4" s="115">
        <f>T4/S4</f>
        <v>0.375</v>
      </c>
      <c r="V4" s="114">
        <f>H4*2+K4*2+N4*3+Q4*1</f>
        <v>6</v>
      </c>
      <c r="W4" s="116">
        <v>-2</v>
      </c>
      <c r="X4" s="116">
        <v>0</v>
      </c>
      <c r="Y4" s="116">
        <v>1</v>
      </c>
      <c r="Z4" s="116">
        <v>1</v>
      </c>
      <c r="AA4" s="116">
        <v>-1</v>
      </c>
      <c r="AB4" s="116">
        <v>0</v>
      </c>
      <c r="AC4" s="116">
        <v>0</v>
      </c>
      <c r="AD4" s="116">
        <v>0</v>
      </c>
      <c r="AE4" s="116">
        <v>0</v>
      </c>
      <c r="AF4" s="116">
        <v>18</v>
      </c>
      <c r="AG4" s="117">
        <f>V4</f>
        <v>6</v>
      </c>
      <c r="AH4" s="114">
        <f>(T4-S4)+SUM(V4:AE4)</f>
        <v>0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22" t="s">
        <v>88</v>
      </c>
      <c r="H5" s="114"/>
      <c r="I5" s="115"/>
      <c r="J5" s="114"/>
      <c r="K5" s="114"/>
      <c r="L5" s="115"/>
      <c r="M5" s="116"/>
      <c r="N5" s="116"/>
      <c r="O5" s="115"/>
      <c r="P5" s="116"/>
      <c r="Q5" s="116"/>
      <c r="R5" s="115"/>
      <c r="S5" s="114"/>
      <c r="T5" s="114"/>
      <c r="U5" s="115"/>
      <c r="V5" s="114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4"/>
      <c r="AH5" s="66">
        <f aca="true" t="shared" si="0" ref="AH5:AH32">(T5-S5)+SUM(V5:AE5)</f>
        <v>0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22" t="s">
        <v>88</v>
      </c>
      <c r="H6" s="117"/>
      <c r="I6" s="115"/>
      <c r="J6" s="117"/>
      <c r="K6" s="117"/>
      <c r="L6" s="115"/>
      <c r="M6" s="117"/>
      <c r="N6" s="114"/>
      <c r="O6" s="115"/>
      <c r="P6" s="117"/>
      <c r="Q6" s="114"/>
      <c r="R6" s="115"/>
      <c r="S6" s="117"/>
      <c r="T6" s="114"/>
      <c r="U6" s="115"/>
      <c r="V6" s="117"/>
      <c r="W6" s="118"/>
      <c r="X6" s="118"/>
      <c r="Y6" s="118"/>
      <c r="Z6" s="118"/>
      <c r="AA6" s="119"/>
      <c r="AB6" s="119"/>
      <c r="AC6" s="119"/>
      <c r="AD6" s="118"/>
      <c r="AE6" s="118"/>
      <c r="AF6" s="118"/>
      <c r="AG6" s="114"/>
      <c r="AH6" s="66">
        <f>(T6-S6)+SUM(V6:AE6)</f>
        <v>0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37" t="s">
        <v>96</v>
      </c>
      <c r="H7" s="114"/>
      <c r="I7" s="115"/>
      <c r="J7" s="114"/>
      <c r="K7" s="114"/>
      <c r="L7" s="115"/>
      <c r="M7" s="116"/>
      <c r="N7" s="116"/>
      <c r="O7" s="115"/>
      <c r="P7" s="116"/>
      <c r="Q7" s="116"/>
      <c r="R7" s="115"/>
      <c r="S7" s="114"/>
      <c r="T7" s="114"/>
      <c r="U7" s="115"/>
      <c r="V7" s="11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4"/>
      <c r="AH7" s="66">
        <f>(T7-S7)+SUM(V7:AE7)</f>
        <v>0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37" t="s">
        <v>96</v>
      </c>
      <c r="H8" s="114"/>
      <c r="I8" s="115"/>
      <c r="J8" s="114"/>
      <c r="K8" s="114"/>
      <c r="L8" s="115"/>
      <c r="M8" s="116"/>
      <c r="N8" s="116"/>
      <c r="O8" s="115"/>
      <c r="P8" s="116"/>
      <c r="Q8" s="116"/>
      <c r="R8" s="115"/>
      <c r="S8" s="114"/>
      <c r="T8" s="114"/>
      <c r="U8" s="115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4"/>
      <c r="AH8" s="66">
        <f>(T8-S8)+SUM(V8:AE8)</f>
        <v>0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22" t="s">
        <v>97</v>
      </c>
      <c r="H9" s="114"/>
      <c r="I9" s="115"/>
      <c r="J9" s="114"/>
      <c r="K9" s="114"/>
      <c r="L9" s="115"/>
      <c r="M9" s="116"/>
      <c r="N9" s="116"/>
      <c r="O9" s="115"/>
      <c r="P9" s="116"/>
      <c r="Q9" s="116"/>
      <c r="R9" s="115"/>
      <c r="S9" s="114"/>
      <c r="T9" s="114"/>
      <c r="U9" s="115"/>
      <c r="V9" s="114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4"/>
      <c r="AH9" s="66">
        <f t="shared" si="0"/>
        <v>0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22" t="s">
        <v>97</v>
      </c>
      <c r="H10" s="114"/>
      <c r="I10" s="115"/>
      <c r="J10" s="114"/>
      <c r="K10" s="114"/>
      <c r="L10" s="115"/>
      <c r="M10" s="116"/>
      <c r="N10" s="116"/>
      <c r="O10" s="115"/>
      <c r="P10" s="116"/>
      <c r="Q10" s="116"/>
      <c r="R10" s="115"/>
      <c r="S10" s="114"/>
      <c r="T10" s="114"/>
      <c r="U10" s="115"/>
      <c r="V10" s="114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4"/>
      <c r="AH10" s="66">
        <f t="shared" si="0"/>
        <v>0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22" t="s">
        <v>97</v>
      </c>
      <c r="H11" s="114"/>
      <c r="I11" s="115"/>
      <c r="J11" s="114"/>
      <c r="K11" s="114"/>
      <c r="L11" s="115"/>
      <c r="M11" s="116"/>
      <c r="N11" s="116"/>
      <c r="O11" s="115"/>
      <c r="P11" s="116"/>
      <c r="Q11" s="116"/>
      <c r="R11" s="115"/>
      <c r="S11" s="114"/>
      <c r="T11" s="114"/>
      <c r="U11" s="115"/>
      <c r="V11" s="114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4"/>
      <c r="AH11" s="66">
        <f t="shared" si="0"/>
        <v>0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22" t="s">
        <v>97</v>
      </c>
      <c r="H12" s="114"/>
      <c r="I12" s="115"/>
      <c r="J12" s="114"/>
      <c r="K12" s="114"/>
      <c r="L12" s="115"/>
      <c r="M12" s="116"/>
      <c r="N12" s="116"/>
      <c r="O12" s="115"/>
      <c r="P12" s="116"/>
      <c r="Q12" s="116"/>
      <c r="R12" s="115"/>
      <c r="S12" s="114"/>
      <c r="T12" s="114"/>
      <c r="U12" s="115"/>
      <c r="V12" s="114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4"/>
      <c r="AH12" s="66">
        <f t="shared" si="0"/>
        <v>0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22" t="s">
        <v>86</v>
      </c>
      <c r="H13" s="114"/>
      <c r="I13" s="115"/>
      <c r="J13" s="114"/>
      <c r="K13" s="114"/>
      <c r="L13" s="115"/>
      <c r="M13" s="116"/>
      <c r="N13" s="116"/>
      <c r="O13" s="115"/>
      <c r="P13" s="116"/>
      <c r="Q13" s="116"/>
      <c r="R13" s="115"/>
      <c r="S13" s="114"/>
      <c r="T13" s="114"/>
      <c r="U13" s="115"/>
      <c r="V13" s="114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4"/>
      <c r="AH13" s="66">
        <f t="shared" si="0"/>
        <v>0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22" t="s">
        <v>86</v>
      </c>
      <c r="H14" s="114"/>
      <c r="I14" s="115"/>
      <c r="J14" s="114"/>
      <c r="K14" s="114"/>
      <c r="L14" s="115"/>
      <c r="M14" s="116"/>
      <c r="N14" s="116"/>
      <c r="O14" s="115"/>
      <c r="P14" s="116"/>
      <c r="Q14" s="116"/>
      <c r="R14" s="115"/>
      <c r="S14" s="114"/>
      <c r="T14" s="114"/>
      <c r="U14" s="115"/>
      <c r="V14" s="114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4"/>
      <c r="AH14" s="66">
        <f t="shared" si="0"/>
        <v>0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22" t="s">
        <v>88</v>
      </c>
      <c r="H15" s="114"/>
      <c r="I15" s="115"/>
      <c r="J15" s="114"/>
      <c r="K15" s="114"/>
      <c r="L15" s="115"/>
      <c r="M15" s="116"/>
      <c r="N15" s="116"/>
      <c r="O15" s="115"/>
      <c r="P15" s="116"/>
      <c r="Q15" s="116"/>
      <c r="R15" s="115"/>
      <c r="S15" s="114"/>
      <c r="T15" s="114"/>
      <c r="U15" s="115"/>
      <c r="V15" s="114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4"/>
      <c r="AH15" s="66">
        <f t="shared" si="0"/>
        <v>0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22" t="s">
        <v>88</v>
      </c>
      <c r="H16" s="114"/>
      <c r="I16" s="115"/>
      <c r="J16" s="114"/>
      <c r="K16" s="114"/>
      <c r="L16" s="115"/>
      <c r="M16" s="116"/>
      <c r="N16" s="116"/>
      <c r="O16" s="115"/>
      <c r="P16" s="116"/>
      <c r="Q16" s="116"/>
      <c r="R16" s="115"/>
      <c r="S16" s="114"/>
      <c r="T16" s="114"/>
      <c r="U16" s="115"/>
      <c r="V16" s="114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4"/>
      <c r="AH16" s="66">
        <f t="shared" si="0"/>
        <v>0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22" t="s">
        <v>88</v>
      </c>
      <c r="H17" s="114"/>
      <c r="I17" s="115"/>
      <c r="J17" s="114"/>
      <c r="K17" s="114"/>
      <c r="L17" s="115"/>
      <c r="M17" s="116"/>
      <c r="N17" s="116"/>
      <c r="O17" s="115"/>
      <c r="P17" s="116"/>
      <c r="Q17" s="116"/>
      <c r="R17" s="115"/>
      <c r="S17" s="114"/>
      <c r="T17" s="114"/>
      <c r="U17" s="115"/>
      <c r="V17" s="114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4"/>
      <c r="AH17" s="66">
        <f t="shared" si="0"/>
        <v>0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22" t="s">
        <v>88</v>
      </c>
      <c r="H18" s="114"/>
      <c r="I18" s="115"/>
      <c r="J18" s="114"/>
      <c r="K18" s="114"/>
      <c r="L18" s="115"/>
      <c r="M18" s="116"/>
      <c r="N18" s="116"/>
      <c r="O18" s="115"/>
      <c r="P18" s="116"/>
      <c r="Q18" s="116"/>
      <c r="R18" s="115"/>
      <c r="S18" s="114"/>
      <c r="T18" s="114"/>
      <c r="U18" s="115"/>
      <c r="V18" s="114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4"/>
      <c r="AH18" s="66">
        <f t="shared" si="0"/>
        <v>0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13">
        <v>0</v>
      </c>
      <c r="H19" s="114">
        <v>0</v>
      </c>
      <c r="I19" s="115">
        <v>0</v>
      </c>
      <c r="J19" s="114">
        <v>0</v>
      </c>
      <c r="K19" s="114">
        <v>0</v>
      </c>
      <c r="L19" s="115">
        <v>0</v>
      </c>
      <c r="M19" s="116">
        <v>0</v>
      </c>
      <c r="N19" s="116">
        <v>0</v>
      </c>
      <c r="O19" s="115">
        <v>0</v>
      </c>
      <c r="P19" s="116">
        <v>2</v>
      </c>
      <c r="Q19" s="116">
        <v>2</v>
      </c>
      <c r="R19" s="115">
        <f>Q19/P19</f>
        <v>1</v>
      </c>
      <c r="S19" s="114">
        <f>G19+J19+M19+P19</f>
        <v>2</v>
      </c>
      <c r="T19" s="114">
        <f>H19+K19+N19+Q19</f>
        <v>2</v>
      </c>
      <c r="U19" s="115">
        <f>T19/S19</f>
        <v>1</v>
      </c>
      <c r="V19" s="114">
        <f>H19*2+K19*2+N19*3+Q19*1</f>
        <v>2</v>
      </c>
      <c r="W19" s="116">
        <v>-2</v>
      </c>
      <c r="X19" s="116">
        <v>3</v>
      </c>
      <c r="Y19" s="116">
        <v>0</v>
      </c>
      <c r="Z19" s="116">
        <v>0</v>
      </c>
      <c r="AA19" s="129">
        <v>-6</v>
      </c>
      <c r="AB19" s="116">
        <v>-1</v>
      </c>
      <c r="AC19" s="116">
        <v>2</v>
      </c>
      <c r="AD19" s="116">
        <v>0</v>
      </c>
      <c r="AE19" s="116">
        <v>0</v>
      </c>
      <c r="AF19" s="116">
        <v>18</v>
      </c>
      <c r="AG19" s="117">
        <f>V19</f>
        <v>2</v>
      </c>
      <c r="AH19" s="114">
        <f>(T19-S19)+SUM(V19:AE19)</f>
        <v>-2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13">
        <v>3</v>
      </c>
      <c r="H20" s="114">
        <v>0</v>
      </c>
      <c r="I20" s="115">
        <v>0</v>
      </c>
      <c r="J20" s="114">
        <v>0</v>
      </c>
      <c r="K20" s="114">
        <v>0</v>
      </c>
      <c r="L20" s="115">
        <v>0</v>
      </c>
      <c r="M20" s="116">
        <v>0</v>
      </c>
      <c r="N20" s="116">
        <v>0</v>
      </c>
      <c r="O20" s="115">
        <v>0</v>
      </c>
      <c r="P20" s="129">
        <v>6</v>
      </c>
      <c r="Q20" s="129">
        <v>0</v>
      </c>
      <c r="R20" s="146">
        <f>Q20/P20</f>
        <v>0</v>
      </c>
      <c r="S20" s="132">
        <f>G20+J20+M20+P20</f>
        <v>9</v>
      </c>
      <c r="T20" s="132">
        <f>H20+K20+N20+Q20</f>
        <v>0</v>
      </c>
      <c r="U20" s="146">
        <f>T20/S20</f>
        <v>0</v>
      </c>
      <c r="V20" s="132">
        <f>H20*2+K20*2+N20*3+Q20*1</f>
        <v>0</v>
      </c>
      <c r="W20" s="129">
        <v>-9</v>
      </c>
      <c r="X20" s="116">
        <v>0</v>
      </c>
      <c r="Y20" s="116">
        <v>0</v>
      </c>
      <c r="Z20" s="116">
        <v>0</v>
      </c>
      <c r="AA20" s="116">
        <v>-2</v>
      </c>
      <c r="AB20" s="116">
        <v>-1</v>
      </c>
      <c r="AC20" s="116">
        <v>3</v>
      </c>
      <c r="AD20" s="116">
        <v>0</v>
      </c>
      <c r="AE20" s="116">
        <v>0</v>
      </c>
      <c r="AF20" s="116">
        <v>18</v>
      </c>
      <c r="AG20" s="117">
        <f>V20</f>
        <v>0</v>
      </c>
      <c r="AH20" s="132">
        <f>(T20-S20)+SUM(V20:AE20)</f>
        <v>-18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201" t="s">
        <v>116</v>
      </c>
      <c r="H21" s="66"/>
      <c r="I21" s="56"/>
      <c r="J21" s="66"/>
      <c r="K21" s="66"/>
      <c r="L21" s="56"/>
      <c r="M21" s="67"/>
      <c r="N21" s="67"/>
      <c r="O21" s="56"/>
      <c r="P21" s="67"/>
      <c r="Q21" s="67"/>
      <c r="R21" s="56"/>
      <c r="S21" s="66"/>
      <c r="T21" s="66"/>
      <c r="U21" s="56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6"/>
      <c r="AH21" s="66">
        <f t="shared" si="0"/>
        <v>0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201" t="s">
        <v>116</v>
      </c>
      <c r="H22" s="66"/>
      <c r="I22" s="56"/>
      <c r="J22" s="66"/>
      <c r="K22" s="66"/>
      <c r="L22" s="56"/>
      <c r="M22" s="67"/>
      <c r="N22" s="67"/>
      <c r="O22" s="56"/>
      <c r="P22" s="67"/>
      <c r="Q22" s="67"/>
      <c r="R22" s="56"/>
      <c r="S22" s="66"/>
      <c r="T22" s="66"/>
      <c r="U22" s="56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6"/>
      <c r="AH22" s="66">
        <f t="shared" si="0"/>
        <v>0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0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0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0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0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0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0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0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0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0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0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11</v>
      </c>
      <c r="H33" s="55">
        <f>SUM(H3:H32)</f>
        <v>3</v>
      </c>
      <c r="I33" s="56">
        <f>H33/G33</f>
        <v>0.2727272727272727</v>
      </c>
      <c r="J33" s="55">
        <f>SUM(J3:J32)</f>
        <v>5</v>
      </c>
      <c r="K33" s="55">
        <f>SUM(K3:K32)</f>
        <v>2</v>
      </c>
      <c r="L33" s="56">
        <f>K33/J33</f>
        <v>0.4</v>
      </c>
      <c r="M33" s="55">
        <f>SUM(M3:M32)</f>
        <v>0</v>
      </c>
      <c r="N33" s="55">
        <f>SUM(N3:N32)</f>
        <v>0</v>
      </c>
      <c r="O33" s="56">
        <v>0</v>
      </c>
      <c r="P33" s="55">
        <f>SUM(P3:P32)</f>
        <v>12</v>
      </c>
      <c r="Q33" s="55">
        <f>SUM(Q3:Q32)</f>
        <v>3</v>
      </c>
      <c r="R33" s="56">
        <f>Q33/P33</f>
        <v>0.25</v>
      </c>
      <c r="S33" s="55">
        <f>SUM(S3:S32)</f>
        <v>28</v>
      </c>
      <c r="T33" s="55">
        <f>SUM(T3:T32)</f>
        <v>8</v>
      </c>
      <c r="U33" s="56">
        <f>T33/S33</f>
        <v>0.2857142857142857</v>
      </c>
      <c r="V33" s="55">
        <f aca="true" t="shared" si="1" ref="V33:AG33">SUM(V3:V32)</f>
        <v>13</v>
      </c>
      <c r="W33" s="55">
        <f t="shared" si="1"/>
        <v>-13</v>
      </c>
      <c r="X33" s="55">
        <f t="shared" si="1"/>
        <v>4</v>
      </c>
      <c r="Y33" s="55">
        <f t="shared" si="1"/>
        <v>1</v>
      </c>
      <c r="Z33" s="55">
        <f t="shared" si="1"/>
        <v>2</v>
      </c>
      <c r="AA33" s="55">
        <f t="shared" si="1"/>
        <v>-15</v>
      </c>
      <c r="AB33" s="55">
        <f t="shared" si="1"/>
        <v>-3</v>
      </c>
      <c r="AC33" s="55">
        <f t="shared" si="1"/>
        <v>6</v>
      </c>
      <c r="AD33" s="55">
        <f t="shared" si="1"/>
        <v>1</v>
      </c>
      <c r="AE33" s="55">
        <f t="shared" si="1"/>
        <v>0</v>
      </c>
      <c r="AF33" s="55">
        <f t="shared" si="1"/>
        <v>72</v>
      </c>
      <c r="AG33" s="55">
        <f t="shared" si="1"/>
        <v>13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6</v>
      </c>
      <c r="I34" s="55"/>
      <c r="J34" s="55"/>
      <c r="K34" s="83">
        <f>K33*2</f>
        <v>4</v>
      </c>
      <c r="L34" s="55"/>
      <c r="M34" s="55"/>
      <c r="N34" s="83">
        <f>N33*3</f>
        <v>0</v>
      </c>
      <c r="O34" s="55"/>
      <c r="P34" s="55"/>
      <c r="Q34" s="83">
        <f>Q33*1</f>
        <v>3</v>
      </c>
      <c r="R34" s="55"/>
      <c r="S34" s="55"/>
      <c r="T34" s="55"/>
      <c r="U34" s="55"/>
      <c r="V34" s="83">
        <f>H34+K34+N34+Q34</f>
        <v>13</v>
      </c>
      <c r="W34" s="79"/>
      <c r="X34" s="169">
        <f>X33+Y33</f>
        <v>5</v>
      </c>
      <c r="Y34" s="170"/>
      <c r="Z34" s="171">
        <f>Z33+AA33</f>
        <v>-13</v>
      </c>
      <c r="AA34" s="172"/>
      <c r="AB34" s="81"/>
      <c r="AC34" s="81"/>
      <c r="AD34" s="79"/>
      <c r="AE34" s="79"/>
      <c r="AF34" s="79"/>
      <c r="AG34" s="83">
        <f>S34+V34+Y34+AB34</f>
        <v>13</v>
      </c>
      <c r="AH34" s="55">
        <f>SUM(AH3:AH32)</f>
        <v>-24</v>
      </c>
      <c r="AI34" s="84"/>
      <c r="AJ34" s="84"/>
    </row>
  </sheetData>
  <sheetProtection/>
  <mergeCells count="10">
    <mergeCell ref="AH1:AH2"/>
    <mergeCell ref="X34:Y34"/>
    <mergeCell ref="Z34:AA34"/>
    <mergeCell ref="C1:C2"/>
    <mergeCell ref="D1:F2"/>
    <mergeCell ref="AB1:AB2"/>
    <mergeCell ref="AC1:AC2"/>
    <mergeCell ref="Z1:Z2"/>
    <mergeCell ref="AA1:AA2"/>
    <mergeCell ref="AE1:AE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&amp;C&amp;12Technický zápis sezóny 2019/2020 - David Kříž</oddHeader>
    <oddFooter>&amp;L&amp;8Vypracoval: Antonín Zezula, 774 104 520, 739 519 689, antonin.zezula@seznam.cz, &amp;D,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3">
        <v>9</v>
      </c>
      <c r="H3" s="114">
        <v>2</v>
      </c>
      <c r="I3" s="115">
        <f aca="true" t="shared" si="0" ref="I3:I13">H3/G3</f>
        <v>0.2222222222222222</v>
      </c>
      <c r="J3" s="114">
        <v>2</v>
      </c>
      <c r="K3" s="114">
        <v>1</v>
      </c>
      <c r="L3" s="115">
        <f>K3/J3</f>
        <v>0.5</v>
      </c>
      <c r="M3" s="116">
        <v>1</v>
      </c>
      <c r="N3" s="116">
        <v>0</v>
      </c>
      <c r="O3" s="115">
        <v>0</v>
      </c>
      <c r="P3" s="116">
        <v>7</v>
      </c>
      <c r="Q3" s="116">
        <v>1</v>
      </c>
      <c r="R3" s="115">
        <f>Q3/P3</f>
        <v>0.14285714285714285</v>
      </c>
      <c r="S3" s="114">
        <f aca="true" t="shared" si="1" ref="S3:T18">G3+J3+M3+P3</f>
        <v>19</v>
      </c>
      <c r="T3" s="114">
        <f t="shared" si="1"/>
        <v>4</v>
      </c>
      <c r="U3" s="115">
        <f aca="true" t="shared" si="2" ref="U3:U14">T3/S3</f>
        <v>0.21052631578947367</v>
      </c>
      <c r="V3" s="114">
        <f aca="true" t="shared" si="3" ref="V3:V18">H3*2+K3*2+N3*3+Q3*1</f>
        <v>7</v>
      </c>
      <c r="W3" s="116">
        <v>-5</v>
      </c>
      <c r="X3" s="116">
        <v>4</v>
      </c>
      <c r="Y3" s="116">
        <v>1</v>
      </c>
      <c r="Z3" s="123">
        <v>7</v>
      </c>
      <c r="AA3" s="116">
        <v>-2</v>
      </c>
      <c r="AB3" s="116">
        <v>-4</v>
      </c>
      <c r="AC3" s="116">
        <v>4</v>
      </c>
      <c r="AD3" s="116">
        <v>1</v>
      </c>
      <c r="AE3" s="116">
        <v>0</v>
      </c>
      <c r="AF3" s="116">
        <v>25</v>
      </c>
      <c r="AG3" s="117">
        <f>V3</f>
        <v>7</v>
      </c>
      <c r="AH3" s="114">
        <f>(T3-S3)+SUM(V3:AE3)</f>
        <v>-2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24">
        <v>12</v>
      </c>
      <c r="H4" s="125">
        <v>5</v>
      </c>
      <c r="I4" s="126">
        <f t="shared" si="0"/>
        <v>0.4166666666666667</v>
      </c>
      <c r="J4" s="125">
        <v>10</v>
      </c>
      <c r="K4" s="125">
        <v>4</v>
      </c>
      <c r="L4" s="126">
        <f>K4/J4</f>
        <v>0.4</v>
      </c>
      <c r="M4" s="116">
        <v>1</v>
      </c>
      <c r="N4" s="116">
        <v>0</v>
      </c>
      <c r="O4" s="115">
        <v>0</v>
      </c>
      <c r="P4" s="127">
        <v>2</v>
      </c>
      <c r="Q4" s="127">
        <v>1</v>
      </c>
      <c r="R4" s="126">
        <f>Q4/P4</f>
        <v>0.5</v>
      </c>
      <c r="S4" s="125">
        <f t="shared" si="1"/>
        <v>25</v>
      </c>
      <c r="T4" s="125">
        <f t="shared" si="1"/>
        <v>10</v>
      </c>
      <c r="U4" s="126">
        <f t="shared" si="2"/>
        <v>0.4</v>
      </c>
      <c r="V4" s="125">
        <f t="shared" si="3"/>
        <v>19</v>
      </c>
      <c r="W4" s="116">
        <v>-7</v>
      </c>
      <c r="X4" s="116">
        <v>0</v>
      </c>
      <c r="Y4" s="116">
        <v>1</v>
      </c>
      <c r="Z4" s="127">
        <v>6</v>
      </c>
      <c r="AA4" s="116">
        <v>-3</v>
      </c>
      <c r="AB4" s="116">
        <v>-3</v>
      </c>
      <c r="AC4" s="127">
        <v>4</v>
      </c>
      <c r="AD4" s="127">
        <v>5</v>
      </c>
      <c r="AE4" s="116">
        <v>0</v>
      </c>
      <c r="AF4" s="116">
        <v>25</v>
      </c>
      <c r="AG4" s="117">
        <f>V4</f>
        <v>19</v>
      </c>
      <c r="AH4" s="128">
        <f>(T4-S4)+SUM(V4:AE4)</f>
        <v>7</v>
      </c>
    </row>
    <row r="5" spans="1:36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6</v>
      </c>
      <c r="H5" s="114">
        <v>3</v>
      </c>
      <c r="I5" s="115">
        <f t="shared" si="0"/>
        <v>0.5</v>
      </c>
      <c r="J5" s="114">
        <v>2</v>
      </c>
      <c r="K5" s="114">
        <v>2</v>
      </c>
      <c r="L5" s="115">
        <f>K5/J5</f>
        <v>1</v>
      </c>
      <c r="M5" s="116">
        <v>1</v>
      </c>
      <c r="N5" s="116">
        <v>1</v>
      </c>
      <c r="O5" s="115">
        <f>N5/M5</f>
        <v>1</v>
      </c>
      <c r="P5" s="116">
        <v>4</v>
      </c>
      <c r="Q5" s="116">
        <v>2</v>
      </c>
      <c r="R5" s="115">
        <f>Q5/P5</f>
        <v>0.5</v>
      </c>
      <c r="S5" s="114">
        <f t="shared" si="1"/>
        <v>13</v>
      </c>
      <c r="T5" s="114">
        <f t="shared" si="1"/>
        <v>8</v>
      </c>
      <c r="U5" s="115">
        <f t="shared" si="2"/>
        <v>0.6153846153846154</v>
      </c>
      <c r="V5" s="128">
        <f t="shared" si="3"/>
        <v>15</v>
      </c>
      <c r="W5" s="116">
        <v>-2</v>
      </c>
      <c r="X5" s="116">
        <v>1</v>
      </c>
      <c r="Y5" s="116">
        <v>1</v>
      </c>
      <c r="Z5" s="116">
        <v>3</v>
      </c>
      <c r="AA5" s="129">
        <v>-5</v>
      </c>
      <c r="AB5" s="116">
        <v>-1</v>
      </c>
      <c r="AC5" s="116">
        <v>3</v>
      </c>
      <c r="AD5" s="116">
        <v>3</v>
      </c>
      <c r="AE5" s="116">
        <v>2</v>
      </c>
      <c r="AF5" s="116">
        <v>18</v>
      </c>
      <c r="AG5" s="117">
        <f>V5</f>
        <v>15</v>
      </c>
      <c r="AH5" s="128">
        <f>(T5-S5)+SUM(V5:AE5)</f>
        <v>15</v>
      </c>
      <c r="AI5" s="130" t="s">
        <v>84</v>
      </c>
      <c r="AJ5" s="131"/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3</v>
      </c>
      <c r="H6" s="114">
        <v>2</v>
      </c>
      <c r="I6" s="115">
        <f t="shared" si="0"/>
        <v>0.6666666666666666</v>
      </c>
      <c r="J6" s="114">
        <v>0</v>
      </c>
      <c r="K6" s="114">
        <v>0</v>
      </c>
      <c r="L6" s="115">
        <v>0</v>
      </c>
      <c r="M6" s="116">
        <v>0</v>
      </c>
      <c r="N6" s="116">
        <v>0</v>
      </c>
      <c r="O6" s="115">
        <v>0</v>
      </c>
      <c r="P6" s="116">
        <v>5</v>
      </c>
      <c r="Q6" s="116">
        <v>1</v>
      </c>
      <c r="R6" s="115">
        <f>Q6/P6</f>
        <v>0.2</v>
      </c>
      <c r="S6" s="114">
        <f t="shared" si="1"/>
        <v>8</v>
      </c>
      <c r="T6" s="114">
        <f t="shared" si="1"/>
        <v>3</v>
      </c>
      <c r="U6" s="115">
        <f t="shared" si="2"/>
        <v>0.375</v>
      </c>
      <c r="V6" s="114">
        <f t="shared" si="3"/>
        <v>5</v>
      </c>
      <c r="W6" s="116">
        <v>-1</v>
      </c>
      <c r="X6" s="116">
        <v>0</v>
      </c>
      <c r="Y6" s="116">
        <v>0</v>
      </c>
      <c r="Z6" s="116">
        <v>3</v>
      </c>
      <c r="AA6" s="129">
        <v>-5</v>
      </c>
      <c r="AB6" s="116">
        <v>0</v>
      </c>
      <c r="AC6" s="116">
        <v>1</v>
      </c>
      <c r="AD6" s="116">
        <v>0</v>
      </c>
      <c r="AE6" s="116">
        <v>0</v>
      </c>
      <c r="AF6" s="116">
        <v>18</v>
      </c>
      <c r="AG6" s="117">
        <f>V6</f>
        <v>5</v>
      </c>
      <c r="AH6" s="114">
        <f>(T6-S6)+SUM(V6:AE6)</f>
        <v>-2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13">
        <v>2</v>
      </c>
      <c r="H7" s="114">
        <v>2</v>
      </c>
      <c r="I7" s="115">
        <f t="shared" si="0"/>
        <v>1</v>
      </c>
      <c r="J7" s="114">
        <v>1</v>
      </c>
      <c r="K7" s="114">
        <v>0</v>
      </c>
      <c r="L7" s="115">
        <v>0</v>
      </c>
      <c r="M7" s="116">
        <v>3</v>
      </c>
      <c r="N7" s="116">
        <v>1</v>
      </c>
      <c r="O7" s="115">
        <v>0</v>
      </c>
      <c r="P7" s="116">
        <v>0</v>
      </c>
      <c r="Q7" s="116">
        <v>0</v>
      </c>
      <c r="R7" s="115">
        <v>0</v>
      </c>
      <c r="S7" s="114">
        <f t="shared" si="1"/>
        <v>6</v>
      </c>
      <c r="T7" s="114">
        <f t="shared" si="1"/>
        <v>3</v>
      </c>
      <c r="U7" s="115">
        <f t="shared" si="2"/>
        <v>0.5</v>
      </c>
      <c r="V7" s="114">
        <f t="shared" si="3"/>
        <v>7</v>
      </c>
      <c r="W7" s="116">
        <v>-3</v>
      </c>
      <c r="X7" s="116">
        <v>1</v>
      </c>
      <c r="Y7" s="116">
        <v>1</v>
      </c>
      <c r="Z7" s="129">
        <v>0</v>
      </c>
      <c r="AA7" s="129">
        <v>-6</v>
      </c>
      <c r="AB7" s="116">
        <v>-2</v>
      </c>
      <c r="AC7" s="116">
        <v>1</v>
      </c>
      <c r="AD7" s="116">
        <v>1</v>
      </c>
      <c r="AE7" s="116">
        <v>0</v>
      </c>
      <c r="AF7" s="116">
        <v>28</v>
      </c>
      <c r="AG7" s="117">
        <f aca="true" t="shared" si="4" ref="AG7:AG22">V7</f>
        <v>7</v>
      </c>
      <c r="AH7" s="114">
        <f aca="true" t="shared" si="5" ref="AH7:AH22">(T7-S7)+SUM(V7:AE7)</f>
        <v>-3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13">
        <v>2</v>
      </c>
      <c r="H8" s="114">
        <v>1</v>
      </c>
      <c r="I8" s="115">
        <f t="shared" si="0"/>
        <v>0.5</v>
      </c>
      <c r="J8" s="114">
        <v>3</v>
      </c>
      <c r="K8" s="114">
        <v>1</v>
      </c>
      <c r="L8" s="115">
        <f>K8/J8</f>
        <v>0.3333333333333333</v>
      </c>
      <c r="M8" s="116">
        <v>1</v>
      </c>
      <c r="N8" s="116">
        <v>1</v>
      </c>
      <c r="O8" s="115">
        <f aca="true" t="shared" si="6" ref="O8:O14">N8/M8</f>
        <v>1</v>
      </c>
      <c r="P8" s="116">
        <v>5</v>
      </c>
      <c r="Q8" s="116">
        <v>1</v>
      </c>
      <c r="R8" s="115">
        <f>Q8/P8</f>
        <v>0.2</v>
      </c>
      <c r="S8" s="114">
        <f t="shared" si="1"/>
        <v>11</v>
      </c>
      <c r="T8" s="114">
        <f t="shared" si="1"/>
        <v>4</v>
      </c>
      <c r="U8" s="115">
        <f t="shared" si="2"/>
        <v>0.36363636363636365</v>
      </c>
      <c r="V8" s="114">
        <f t="shared" si="3"/>
        <v>8</v>
      </c>
      <c r="W8" s="116">
        <v>0</v>
      </c>
      <c r="X8" s="116">
        <v>0</v>
      </c>
      <c r="Y8" s="116">
        <v>0</v>
      </c>
      <c r="Z8" s="116">
        <v>0</v>
      </c>
      <c r="AA8" s="116">
        <v>-5</v>
      </c>
      <c r="AB8" s="116">
        <v>-1</v>
      </c>
      <c r="AC8" s="116">
        <v>4</v>
      </c>
      <c r="AD8" s="116">
        <v>0</v>
      </c>
      <c r="AE8" s="116">
        <v>0</v>
      </c>
      <c r="AF8" s="116">
        <v>23</v>
      </c>
      <c r="AG8" s="117">
        <f t="shared" si="4"/>
        <v>8</v>
      </c>
      <c r="AH8" s="114">
        <f t="shared" si="5"/>
        <v>-1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13">
        <v>1</v>
      </c>
      <c r="H9" s="114">
        <v>0</v>
      </c>
      <c r="I9" s="115">
        <f t="shared" si="0"/>
        <v>0</v>
      </c>
      <c r="J9" s="114">
        <v>1</v>
      </c>
      <c r="K9" s="114">
        <v>0</v>
      </c>
      <c r="L9" s="115">
        <f>K9/J9</f>
        <v>0</v>
      </c>
      <c r="M9" s="116">
        <v>1</v>
      </c>
      <c r="N9" s="116">
        <v>0</v>
      </c>
      <c r="O9" s="115">
        <f t="shared" si="6"/>
        <v>0</v>
      </c>
      <c r="P9" s="116">
        <v>4</v>
      </c>
      <c r="Q9" s="116">
        <v>1</v>
      </c>
      <c r="R9" s="115">
        <v>0</v>
      </c>
      <c r="S9" s="138">
        <f t="shared" si="1"/>
        <v>7</v>
      </c>
      <c r="T9" s="138">
        <f t="shared" si="1"/>
        <v>1</v>
      </c>
      <c r="U9" s="139">
        <f t="shared" si="2"/>
        <v>0.14285714285714285</v>
      </c>
      <c r="V9" s="138">
        <f t="shared" si="3"/>
        <v>1</v>
      </c>
      <c r="W9" s="116">
        <v>0</v>
      </c>
      <c r="X9" s="116">
        <v>1</v>
      </c>
      <c r="Y9" s="116">
        <v>0</v>
      </c>
      <c r="Z9" s="116">
        <v>0</v>
      </c>
      <c r="AA9" s="116">
        <v>-4</v>
      </c>
      <c r="AB9" s="116">
        <v>0</v>
      </c>
      <c r="AC9" s="116">
        <v>3</v>
      </c>
      <c r="AD9" s="116">
        <v>0</v>
      </c>
      <c r="AE9" s="116">
        <v>0</v>
      </c>
      <c r="AF9" s="116">
        <v>25</v>
      </c>
      <c r="AG9" s="117">
        <f t="shared" si="4"/>
        <v>1</v>
      </c>
      <c r="AH9" s="114">
        <f t="shared" si="5"/>
        <v>-5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>
        <v>5</v>
      </c>
      <c r="H10" s="114">
        <v>2</v>
      </c>
      <c r="I10" s="115">
        <f t="shared" si="0"/>
        <v>0.4</v>
      </c>
      <c r="J10" s="114">
        <v>0</v>
      </c>
      <c r="K10" s="114">
        <v>0</v>
      </c>
      <c r="L10" s="115">
        <v>0</v>
      </c>
      <c r="M10" s="116">
        <v>1</v>
      </c>
      <c r="N10" s="116">
        <v>0</v>
      </c>
      <c r="O10" s="115">
        <f t="shared" si="6"/>
        <v>0</v>
      </c>
      <c r="P10" s="116">
        <v>0</v>
      </c>
      <c r="Q10" s="116">
        <v>0</v>
      </c>
      <c r="R10" s="115">
        <v>0</v>
      </c>
      <c r="S10" s="114">
        <f t="shared" si="1"/>
        <v>6</v>
      </c>
      <c r="T10" s="114">
        <f t="shared" si="1"/>
        <v>2</v>
      </c>
      <c r="U10" s="115">
        <f t="shared" si="2"/>
        <v>0.3333333333333333</v>
      </c>
      <c r="V10" s="114">
        <f t="shared" si="3"/>
        <v>4</v>
      </c>
      <c r="W10" s="116">
        <v>0</v>
      </c>
      <c r="X10" s="116">
        <v>0</v>
      </c>
      <c r="Y10" s="116">
        <v>0</v>
      </c>
      <c r="Z10" s="116">
        <v>1</v>
      </c>
      <c r="AA10" s="116">
        <v>-3</v>
      </c>
      <c r="AB10" s="116">
        <v>-1</v>
      </c>
      <c r="AC10" s="116">
        <v>0</v>
      </c>
      <c r="AD10" s="116">
        <v>0</v>
      </c>
      <c r="AE10" s="116">
        <v>0</v>
      </c>
      <c r="AF10" s="116">
        <v>24</v>
      </c>
      <c r="AG10" s="117">
        <f t="shared" si="4"/>
        <v>4</v>
      </c>
      <c r="AH10" s="114">
        <f t="shared" si="5"/>
        <v>-3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13">
        <v>1</v>
      </c>
      <c r="H11" s="114">
        <v>0</v>
      </c>
      <c r="I11" s="115">
        <f t="shared" si="0"/>
        <v>0</v>
      </c>
      <c r="J11" s="114">
        <v>1</v>
      </c>
      <c r="K11" s="114">
        <v>0</v>
      </c>
      <c r="L11" s="115">
        <f>K11/J11</f>
        <v>0</v>
      </c>
      <c r="M11" s="116">
        <v>1</v>
      </c>
      <c r="N11" s="116">
        <v>0</v>
      </c>
      <c r="O11" s="115">
        <f t="shared" si="6"/>
        <v>0</v>
      </c>
      <c r="P11" s="116">
        <v>4</v>
      </c>
      <c r="Q11" s="116">
        <v>1</v>
      </c>
      <c r="R11" s="115">
        <v>0</v>
      </c>
      <c r="S11" s="138">
        <f t="shared" si="1"/>
        <v>7</v>
      </c>
      <c r="T11" s="138">
        <f t="shared" si="1"/>
        <v>1</v>
      </c>
      <c r="U11" s="139">
        <f t="shared" si="2"/>
        <v>0.14285714285714285</v>
      </c>
      <c r="V11" s="138">
        <f t="shared" si="3"/>
        <v>1</v>
      </c>
      <c r="W11" s="116">
        <v>0</v>
      </c>
      <c r="X11" s="116">
        <v>1</v>
      </c>
      <c r="Y11" s="116">
        <v>0</v>
      </c>
      <c r="Z11" s="116">
        <v>0</v>
      </c>
      <c r="AA11" s="116">
        <v>-4</v>
      </c>
      <c r="AB11" s="116">
        <v>0</v>
      </c>
      <c r="AC11" s="116">
        <v>3</v>
      </c>
      <c r="AD11" s="116">
        <v>0</v>
      </c>
      <c r="AE11" s="116">
        <v>0</v>
      </c>
      <c r="AF11" s="116">
        <v>25</v>
      </c>
      <c r="AG11" s="117">
        <f t="shared" si="4"/>
        <v>1</v>
      </c>
      <c r="AH11" s="114">
        <f t="shared" si="5"/>
        <v>-5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13">
        <v>5</v>
      </c>
      <c r="H12" s="114">
        <v>2</v>
      </c>
      <c r="I12" s="115">
        <f t="shared" si="0"/>
        <v>0.4</v>
      </c>
      <c r="J12" s="114">
        <v>0</v>
      </c>
      <c r="K12" s="114">
        <v>0</v>
      </c>
      <c r="L12" s="115">
        <v>0</v>
      </c>
      <c r="M12" s="116">
        <v>1</v>
      </c>
      <c r="N12" s="116">
        <v>0</v>
      </c>
      <c r="O12" s="115">
        <f t="shared" si="6"/>
        <v>0</v>
      </c>
      <c r="P12" s="116">
        <v>0</v>
      </c>
      <c r="Q12" s="116">
        <v>0</v>
      </c>
      <c r="R12" s="115">
        <v>0</v>
      </c>
      <c r="S12" s="114">
        <f t="shared" si="1"/>
        <v>6</v>
      </c>
      <c r="T12" s="114">
        <f t="shared" si="1"/>
        <v>2</v>
      </c>
      <c r="U12" s="115">
        <f t="shared" si="2"/>
        <v>0.3333333333333333</v>
      </c>
      <c r="V12" s="114">
        <f t="shared" si="3"/>
        <v>4</v>
      </c>
      <c r="W12" s="116">
        <v>0</v>
      </c>
      <c r="X12" s="116">
        <v>0</v>
      </c>
      <c r="Y12" s="116">
        <v>0</v>
      </c>
      <c r="Z12" s="116">
        <v>1</v>
      </c>
      <c r="AA12" s="116">
        <v>-3</v>
      </c>
      <c r="AB12" s="116">
        <v>-1</v>
      </c>
      <c r="AC12" s="116">
        <v>0</v>
      </c>
      <c r="AD12" s="116">
        <v>0</v>
      </c>
      <c r="AE12" s="116">
        <v>0</v>
      </c>
      <c r="AF12" s="116">
        <v>24</v>
      </c>
      <c r="AG12" s="117">
        <f t="shared" si="4"/>
        <v>4</v>
      </c>
      <c r="AH12" s="114">
        <f t="shared" si="5"/>
        <v>-3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13">
        <v>1</v>
      </c>
      <c r="H13" s="114">
        <v>1</v>
      </c>
      <c r="I13" s="115">
        <f t="shared" si="0"/>
        <v>1</v>
      </c>
      <c r="J13" s="114">
        <v>0</v>
      </c>
      <c r="K13" s="114">
        <v>0</v>
      </c>
      <c r="L13" s="115">
        <v>0</v>
      </c>
      <c r="M13" s="116">
        <v>1</v>
      </c>
      <c r="N13" s="116">
        <v>0</v>
      </c>
      <c r="O13" s="115">
        <f t="shared" si="6"/>
        <v>0</v>
      </c>
      <c r="P13" s="116">
        <v>0</v>
      </c>
      <c r="Q13" s="116">
        <v>0</v>
      </c>
      <c r="R13" s="115">
        <v>0</v>
      </c>
      <c r="S13" s="114">
        <f t="shared" si="1"/>
        <v>2</v>
      </c>
      <c r="T13" s="114">
        <f t="shared" si="1"/>
        <v>1</v>
      </c>
      <c r="U13" s="115">
        <f t="shared" si="2"/>
        <v>0.5</v>
      </c>
      <c r="V13" s="114">
        <f t="shared" si="3"/>
        <v>2</v>
      </c>
      <c r="W13" s="116">
        <v>-3</v>
      </c>
      <c r="X13" s="116">
        <v>1</v>
      </c>
      <c r="Y13" s="116">
        <v>0</v>
      </c>
      <c r="Z13" s="116">
        <v>0</v>
      </c>
      <c r="AA13" s="116">
        <v>-4</v>
      </c>
      <c r="AB13" s="116">
        <v>-2</v>
      </c>
      <c r="AC13" s="116">
        <v>0</v>
      </c>
      <c r="AD13" s="123">
        <v>3</v>
      </c>
      <c r="AE13" s="116">
        <v>0</v>
      </c>
      <c r="AF13" s="116">
        <v>24</v>
      </c>
      <c r="AG13" s="117">
        <f t="shared" si="4"/>
        <v>2</v>
      </c>
      <c r="AH13" s="114">
        <f t="shared" si="5"/>
        <v>-4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13">
        <v>0</v>
      </c>
      <c r="H14" s="114">
        <v>0</v>
      </c>
      <c r="I14" s="115">
        <v>0</v>
      </c>
      <c r="J14" s="114">
        <v>0</v>
      </c>
      <c r="K14" s="114">
        <v>0</v>
      </c>
      <c r="L14" s="115">
        <v>0</v>
      </c>
      <c r="M14" s="116">
        <v>1</v>
      </c>
      <c r="N14" s="116">
        <v>0</v>
      </c>
      <c r="O14" s="115">
        <f t="shared" si="6"/>
        <v>0</v>
      </c>
      <c r="P14" s="116">
        <v>4</v>
      </c>
      <c r="Q14" s="116">
        <v>2</v>
      </c>
      <c r="R14" s="115">
        <f>Q14/P14</f>
        <v>0.5</v>
      </c>
      <c r="S14" s="114">
        <f t="shared" si="1"/>
        <v>5</v>
      </c>
      <c r="T14" s="114">
        <f t="shared" si="1"/>
        <v>2</v>
      </c>
      <c r="U14" s="115">
        <f t="shared" si="2"/>
        <v>0.4</v>
      </c>
      <c r="V14" s="114">
        <f t="shared" si="3"/>
        <v>2</v>
      </c>
      <c r="W14" s="116">
        <v>-3</v>
      </c>
      <c r="X14" s="116">
        <v>1</v>
      </c>
      <c r="Y14" s="116">
        <v>0</v>
      </c>
      <c r="Z14" s="116">
        <v>1</v>
      </c>
      <c r="AA14" s="116">
        <v>-4</v>
      </c>
      <c r="AB14" s="116">
        <v>-3</v>
      </c>
      <c r="AC14" s="116">
        <v>2</v>
      </c>
      <c r="AD14" s="116">
        <v>1</v>
      </c>
      <c r="AE14" s="116">
        <v>0</v>
      </c>
      <c r="AF14" s="116">
        <v>24</v>
      </c>
      <c r="AG14" s="117">
        <f t="shared" si="4"/>
        <v>2</v>
      </c>
      <c r="AH14" s="114">
        <f t="shared" si="5"/>
        <v>-6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>
        <v>5</v>
      </c>
      <c r="H15" s="114">
        <v>4</v>
      </c>
      <c r="I15" s="115">
        <f>H15/G15</f>
        <v>0.8</v>
      </c>
      <c r="J15" s="114">
        <v>4</v>
      </c>
      <c r="K15" s="114">
        <v>1</v>
      </c>
      <c r="L15" s="115">
        <f>K15/J15</f>
        <v>0.25</v>
      </c>
      <c r="M15" s="116">
        <v>1</v>
      </c>
      <c r="N15" s="116">
        <v>0</v>
      </c>
      <c r="O15" s="115">
        <f>N15/M15</f>
        <v>0</v>
      </c>
      <c r="P15" s="116">
        <v>0</v>
      </c>
      <c r="Q15" s="116">
        <v>0</v>
      </c>
      <c r="R15" s="115">
        <v>0</v>
      </c>
      <c r="S15" s="114">
        <f t="shared" si="1"/>
        <v>10</v>
      </c>
      <c r="T15" s="114">
        <f t="shared" si="1"/>
        <v>5</v>
      </c>
      <c r="U15" s="115">
        <f>T15/S15</f>
        <v>0.5</v>
      </c>
      <c r="V15" s="128">
        <f t="shared" si="3"/>
        <v>10</v>
      </c>
      <c r="W15" s="116">
        <v>-6</v>
      </c>
      <c r="X15" s="116">
        <v>0</v>
      </c>
      <c r="Y15" s="116">
        <v>1</v>
      </c>
      <c r="Z15" s="116">
        <v>3</v>
      </c>
      <c r="AA15" s="116">
        <v>-4</v>
      </c>
      <c r="AB15" s="116">
        <v>-4</v>
      </c>
      <c r="AC15" s="116">
        <v>0</v>
      </c>
      <c r="AD15" s="116">
        <v>1</v>
      </c>
      <c r="AE15" s="116">
        <v>0</v>
      </c>
      <c r="AF15" s="116">
        <v>24</v>
      </c>
      <c r="AG15" s="117">
        <f t="shared" si="4"/>
        <v>10</v>
      </c>
      <c r="AH15" s="114">
        <f t="shared" si="5"/>
        <v>-4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>
        <v>5</v>
      </c>
      <c r="H16" s="114">
        <v>1</v>
      </c>
      <c r="I16" s="115">
        <f>H16/G16</f>
        <v>0.2</v>
      </c>
      <c r="J16" s="114">
        <v>0</v>
      </c>
      <c r="K16" s="114">
        <v>0</v>
      </c>
      <c r="L16" s="115">
        <v>0</v>
      </c>
      <c r="M16" s="116">
        <v>1</v>
      </c>
      <c r="N16" s="116">
        <v>0</v>
      </c>
      <c r="O16" s="115">
        <f>N16/M16</f>
        <v>0</v>
      </c>
      <c r="P16" s="116">
        <v>4</v>
      </c>
      <c r="Q16" s="116">
        <v>2</v>
      </c>
      <c r="R16" s="115">
        <f>Q16/P16</f>
        <v>0.5</v>
      </c>
      <c r="S16" s="114">
        <f t="shared" si="1"/>
        <v>10</v>
      </c>
      <c r="T16" s="114">
        <f t="shared" si="1"/>
        <v>3</v>
      </c>
      <c r="U16" s="115">
        <f>T16/S16</f>
        <v>0.3</v>
      </c>
      <c r="V16" s="114">
        <f t="shared" si="3"/>
        <v>4</v>
      </c>
      <c r="W16" s="116">
        <v>-6</v>
      </c>
      <c r="X16" s="116">
        <v>1</v>
      </c>
      <c r="Y16" s="116">
        <v>0</v>
      </c>
      <c r="Z16" s="116">
        <v>3</v>
      </c>
      <c r="AA16" s="129">
        <v>-8</v>
      </c>
      <c r="AB16" s="116">
        <v>-4</v>
      </c>
      <c r="AC16" s="116">
        <v>1</v>
      </c>
      <c r="AD16" s="116">
        <v>2</v>
      </c>
      <c r="AE16" s="116">
        <v>0</v>
      </c>
      <c r="AF16" s="116">
        <v>24</v>
      </c>
      <c r="AG16" s="117">
        <f t="shared" si="4"/>
        <v>4</v>
      </c>
      <c r="AH16" s="132">
        <f t="shared" si="5"/>
        <v>-14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13">
        <v>2</v>
      </c>
      <c r="H17" s="114">
        <v>1</v>
      </c>
      <c r="I17" s="115">
        <f>H17/G17</f>
        <v>0.5</v>
      </c>
      <c r="J17" s="114">
        <v>3</v>
      </c>
      <c r="K17" s="114">
        <v>3</v>
      </c>
      <c r="L17" s="115">
        <f>K17/J17</f>
        <v>1</v>
      </c>
      <c r="M17" s="116">
        <v>1</v>
      </c>
      <c r="N17" s="116">
        <v>0</v>
      </c>
      <c r="O17" s="115">
        <f>N17/M17</f>
        <v>0</v>
      </c>
      <c r="P17" s="116">
        <v>3</v>
      </c>
      <c r="Q17" s="116">
        <v>1</v>
      </c>
      <c r="R17" s="115">
        <f>Q17/P17</f>
        <v>0.3333333333333333</v>
      </c>
      <c r="S17" s="114">
        <f t="shared" si="1"/>
        <v>9</v>
      </c>
      <c r="T17" s="114">
        <f t="shared" si="1"/>
        <v>5</v>
      </c>
      <c r="U17" s="115">
        <f>T17/S17</f>
        <v>0.5555555555555556</v>
      </c>
      <c r="V17" s="128">
        <f t="shared" si="3"/>
        <v>9</v>
      </c>
      <c r="W17" s="116">
        <v>-2</v>
      </c>
      <c r="X17" s="116">
        <v>0</v>
      </c>
      <c r="Y17" s="116">
        <v>0</v>
      </c>
      <c r="Z17" s="123">
        <v>8</v>
      </c>
      <c r="AA17" s="155">
        <v>-11</v>
      </c>
      <c r="AB17" s="116">
        <v>-3</v>
      </c>
      <c r="AC17" s="116">
        <v>-2</v>
      </c>
      <c r="AD17" s="116">
        <v>1</v>
      </c>
      <c r="AE17" s="116">
        <v>0</v>
      </c>
      <c r="AF17" s="116">
        <v>18</v>
      </c>
      <c r="AG17" s="117">
        <f t="shared" si="4"/>
        <v>9</v>
      </c>
      <c r="AH17" s="114">
        <f t="shared" si="5"/>
        <v>-4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13">
        <v>0</v>
      </c>
      <c r="H18" s="114">
        <v>0</v>
      </c>
      <c r="I18" s="115">
        <v>0</v>
      </c>
      <c r="J18" s="114">
        <v>0</v>
      </c>
      <c r="K18" s="114">
        <v>0</v>
      </c>
      <c r="L18" s="115">
        <v>0</v>
      </c>
      <c r="M18" s="116">
        <v>0</v>
      </c>
      <c r="N18" s="116">
        <v>0</v>
      </c>
      <c r="O18" s="115">
        <v>0</v>
      </c>
      <c r="P18" s="116">
        <v>0</v>
      </c>
      <c r="Q18" s="116">
        <v>0</v>
      </c>
      <c r="R18" s="115">
        <v>0</v>
      </c>
      <c r="S18" s="114">
        <f t="shared" si="1"/>
        <v>0</v>
      </c>
      <c r="T18" s="114">
        <f t="shared" si="1"/>
        <v>0</v>
      </c>
      <c r="U18" s="115">
        <v>0</v>
      </c>
      <c r="V18" s="114">
        <f t="shared" si="3"/>
        <v>0</v>
      </c>
      <c r="W18" s="155">
        <v>-10</v>
      </c>
      <c r="X18" s="116">
        <v>0</v>
      </c>
      <c r="Y18" s="116">
        <v>0</v>
      </c>
      <c r="Z18" s="116">
        <v>0</v>
      </c>
      <c r="AA18" s="116">
        <v>-3</v>
      </c>
      <c r="AB18" s="116">
        <v>-2</v>
      </c>
      <c r="AC18" s="116">
        <v>0</v>
      </c>
      <c r="AD18" s="116">
        <v>1</v>
      </c>
      <c r="AE18" s="116">
        <v>0</v>
      </c>
      <c r="AF18" s="116">
        <v>10</v>
      </c>
      <c r="AG18" s="117">
        <f t="shared" si="4"/>
        <v>0</v>
      </c>
      <c r="AH18" s="156">
        <f t="shared" si="5"/>
        <v>-14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13">
        <v>5</v>
      </c>
      <c r="H19" s="114">
        <v>2</v>
      </c>
      <c r="I19" s="115">
        <f>H19/G19</f>
        <v>0.4</v>
      </c>
      <c r="J19" s="114">
        <v>1</v>
      </c>
      <c r="K19" s="114">
        <v>1</v>
      </c>
      <c r="L19" s="115">
        <f>K19/J19</f>
        <v>1</v>
      </c>
      <c r="M19" s="116">
        <v>0</v>
      </c>
      <c r="N19" s="116">
        <v>0</v>
      </c>
      <c r="O19" s="115">
        <v>0</v>
      </c>
      <c r="P19" s="116">
        <v>2</v>
      </c>
      <c r="Q19" s="116">
        <v>0</v>
      </c>
      <c r="R19" s="115">
        <f>Q19/P19</f>
        <v>0</v>
      </c>
      <c r="S19" s="114">
        <f>G19+J19+M19+P19</f>
        <v>8</v>
      </c>
      <c r="T19" s="114">
        <f>H19+K19+N19+Q19</f>
        <v>3</v>
      </c>
      <c r="U19" s="115">
        <f>T19/S19</f>
        <v>0.375</v>
      </c>
      <c r="V19" s="114">
        <f>H19*2+K19*2+N19*3+Q19*1</f>
        <v>6</v>
      </c>
      <c r="W19" s="116">
        <v>-1</v>
      </c>
      <c r="X19" s="116">
        <v>1</v>
      </c>
      <c r="Y19" s="116">
        <v>2</v>
      </c>
      <c r="Z19" s="116">
        <v>2</v>
      </c>
      <c r="AA19" s="116">
        <v>-4</v>
      </c>
      <c r="AB19" s="116">
        <v>-1</v>
      </c>
      <c r="AC19" s="116">
        <v>2</v>
      </c>
      <c r="AD19" s="116">
        <v>3</v>
      </c>
      <c r="AE19" s="116">
        <v>0</v>
      </c>
      <c r="AF19" s="116">
        <v>19</v>
      </c>
      <c r="AG19" s="117">
        <f t="shared" si="4"/>
        <v>6</v>
      </c>
      <c r="AH19" s="114">
        <f t="shared" si="5"/>
        <v>5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13">
        <v>10</v>
      </c>
      <c r="H20" s="114">
        <v>3</v>
      </c>
      <c r="I20" s="115">
        <f>H20/G20</f>
        <v>0.3</v>
      </c>
      <c r="J20" s="114">
        <v>5</v>
      </c>
      <c r="K20" s="114">
        <v>3</v>
      </c>
      <c r="L20" s="115">
        <f>K20/J20</f>
        <v>0.6</v>
      </c>
      <c r="M20" s="116">
        <v>0</v>
      </c>
      <c r="N20" s="116">
        <v>0</v>
      </c>
      <c r="O20" s="115">
        <v>0</v>
      </c>
      <c r="P20" s="116">
        <v>2</v>
      </c>
      <c r="Q20" s="116">
        <v>0</v>
      </c>
      <c r="R20" s="115">
        <f>Q20/P20</f>
        <v>0</v>
      </c>
      <c r="S20" s="114">
        <f>G20+J20+M20+P20</f>
        <v>17</v>
      </c>
      <c r="T20" s="114">
        <f>H20+K20+N20+Q20</f>
        <v>6</v>
      </c>
      <c r="U20" s="115">
        <f>T20/S20</f>
        <v>0.35294117647058826</v>
      </c>
      <c r="V20" s="114">
        <f>H20*2+K20*2+N20*3+Q20*1</f>
        <v>12</v>
      </c>
      <c r="W20" s="116">
        <v>-3</v>
      </c>
      <c r="X20" s="116">
        <v>0</v>
      </c>
      <c r="Y20" s="116">
        <v>2</v>
      </c>
      <c r="Z20" s="116">
        <v>1</v>
      </c>
      <c r="AA20" s="129">
        <v>-10</v>
      </c>
      <c r="AB20" s="116">
        <v>-1</v>
      </c>
      <c r="AC20" s="116">
        <v>1</v>
      </c>
      <c r="AD20" s="116">
        <v>1</v>
      </c>
      <c r="AE20" s="116">
        <v>1</v>
      </c>
      <c r="AF20" s="116">
        <v>19</v>
      </c>
      <c r="AG20" s="117">
        <f t="shared" si="4"/>
        <v>12</v>
      </c>
      <c r="AH20" s="114">
        <f t="shared" si="5"/>
        <v>-7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13">
        <v>2</v>
      </c>
      <c r="H21" s="114">
        <v>0</v>
      </c>
      <c r="I21" s="115">
        <f>H21/G21</f>
        <v>0</v>
      </c>
      <c r="J21" s="114">
        <v>0</v>
      </c>
      <c r="K21" s="114">
        <v>0</v>
      </c>
      <c r="L21" s="115">
        <v>0</v>
      </c>
      <c r="M21" s="116">
        <v>0</v>
      </c>
      <c r="N21" s="116">
        <v>0</v>
      </c>
      <c r="O21" s="115">
        <v>0</v>
      </c>
      <c r="P21" s="116">
        <v>4</v>
      </c>
      <c r="Q21" s="116">
        <v>2</v>
      </c>
      <c r="R21" s="115">
        <f>Q21/P21</f>
        <v>0.5</v>
      </c>
      <c r="S21" s="114">
        <f>G21+J21+M21+P21</f>
        <v>6</v>
      </c>
      <c r="T21" s="114">
        <f>H21+K21+N21+Q21</f>
        <v>2</v>
      </c>
      <c r="U21" s="115">
        <f>T21/S21</f>
        <v>0.3333333333333333</v>
      </c>
      <c r="V21" s="114">
        <f>H21*2+K21*2+N21*3+Q21*1</f>
        <v>2</v>
      </c>
      <c r="W21" s="116">
        <v>0</v>
      </c>
      <c r="X21" s="116">
        <v>0</v>
      </c>
      <c r="Y21" s="116">
        <v>0</v>
      </c>
      <c r="Z21" s="116">
        <v>2</v>
      </c>
      <c r="AA21" s="116">
        <v>-1</v>
      </c>
      <c r="AB21" s="116">
        <v>0</v>
      </c>
      <c r="AC21" s="116">
        <v>0</v>
      </c>
      <c r="AD21" s="116">
        <v>1</v>
      </c>
      <c r="AE21" s="116">
        <v>0</v>
      </c>
      <c r="AF21" s="116">
        <v>19</v>
      </c>
      <c r="AG21" s="117">
        <f t="shared" si="4"/>
        <v>2</v>
      </c>
      <c r="AH21" s="114">
        <f t="shared" si="5"/>
        <v>0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113">
        <v>8</v>
      </c>
      <c r="H22" s="114">
        <v>2</v>
      </c>
      <c r="I22" s="115">
        <f>H22/G22</f>
        <v>0.25</v>
      </c>
      <c r="J22" s="114">
        <v>4</v>
      </c>
      <c r="K22" s="114">
        <v>2</v>
      </c>
      <c r="L22" s="115">
        <f>K22/J22</f>
        <v>0.5</v>
      </c>
      <c r="M22" s="116">
        <v>0</v>
      </c>
      <c r="N22" s="116">
        <v>0</v>
      </c>
      <c r="O22" s="115">
        <v>0</v>
      </c>
      <c r="P22" s="116">
        <v>5</v>
      </c>
      <c r="Q22" s="116">
        <v>1</v>
      </c>
      <c r="R22" s="115">
        <f>Q22/P22</f>
        <v>0.2</v>
      </c>
      <c r="S22" s="114">
        <f>G22+J22+M22+P22</f>
        <v>17</v>
      </c>
      <c r="T22" s="114">
        <f>H22+K22+N22+Q22</f>
        <v>5</v>
      </c>
      <c r="U22" s="115">
        <f>T22/S22</f>
        <v>0.29411764705882354</v>
      </c>
      <c r="V22" s="114">
        <f>H22*2+K22*2+N22*3+Q22*1</f>
        <v>9</v>
      </c>
      <c r="W22" s="116">
        <v>-2</v>
      </c>
      <c r="X22" s="116">
        <v>0</v>
      </c>
      <c r="Y22" s="116">
        <v>1</v>
      </c>
      <c r="Z22" s="199">
        <v>4</v>
      </c>
      <c r="AA22" s="116">
        <v>-3</v>
      </c>
      <c r="AB22" s="116">
        <v>-1</v>
      </c>
      <c r="AC22" s="116">
        <v>1</v>
      </c>
      <c r="AD22" s="116">
        <v>1</v>
      </c>
      <c r="AE22" s="116">
        <v>0</v>
      </c>
      <c r="AF22" s="116">
        <v>19</v>
      </c>
      <c r="AG22" s="117">
        <f t="shared" si="4"/>
        <v>9</v>
      </c>
      <c r="AH22" s="114">
        <f t="shared" si="5"/>
        <v>-2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aca="true" t="shared" si="7" ref="AH21:AH32">(T23-S23)+SUM(V23:AE23)</f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7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7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7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7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7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7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7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7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7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84</v>
      </c>
      <c r="H33" s="55">
        <f>SUM(H3:H32)</f>
        <v>33</v>
      </c>
      <c r="I33" s="56">
        <f>H33/G33</f>
        <v>0.39285714285714285</v>
      </c>
      <c r="J33" s="55">
        <f>SUM(J3:J32)</f>
        <v>37</v>
      </c>
      <c r="K33" s="55">
        <f>SUM(K3:K32)</f>
        <v>18</v>
      </c>
      <c r="L33" s="56">
        <f>K33/J33</f>
        <v>0.4864864864864865</v>
      </c>
      <c r="M33" s="55">
        <f>SUM(M3:M32)</f>
        <v>16</v>
      </c>
      <c r="N33" s="55">
        <f>SUM(N3:N32)</f>
        <v>3</v>
      </c>
      <c r="O33" s="56">
        <f>N33/M33</f>
        <v>0.1875</v>
      </c>
      <c r="P33" s="55">
        <f>SUM(P3:P32)</f>
        <v>55</v>
      </c>
      <c r="Q33" s="55">
        <f>SUM(Q3:Q32)</f>
        <v>16</v>
      </c>
      <c r="R33" s="56">
        <f>Q33/P33</f>
        <v>0.2909090909090909</v>
      </c>
      <c r="S33" s="55">
        <f>SUM(S3:S32)</f>
        <v>192</v>
      </c>
      <c r="T33" s="55">
        <f>SUM(T3:T32)</f>
        <v>70</v>
      </c>
      <c r="U33" s="56">
        <f>T33/S33</f>
        <v>0.3645833333333333</v>
      </c>
      <c r="V33" s="55">
        <f aca="true" t="shared" si="8" ref="V33:AG33">SUM(V3:V32)</f>
        <v>127</v>
      </c>
      <c r="W33" s="55">
        <f t="shared" si="8"/>
        <v>-54</v>
      </c>
      <c r="X33" s="55">
        <f t="shared" si="8"/>
        <v>12</v>
      </c>
      <c r="Y33" s="55">
        <f t="shared" si="8"/>
        <v>10</v>
      </c>
      <c r="Z33" s="55">
        <f t="shared" si="8"/>
        <v>45</v>
      </c>
      <c r="AA33" s="55">
        <f t="shared" si="8"/>
        <v>-92</v>
      </c>
      <c r="AB33" s="55">
        <f t="shared" si="8"/>
        <v>-34</v>
      </c>
      <c r="AC33" s="55">
        <f t="shared" si="8"/>
        <v>28</v>
      </c>
      <c r="AD33" s="55">
        <f t="shared" si="8"/>
        <v>25</v>
      </c>
      <c r="AE33" s="55">
        <f t="shared" si="8"/>
        <v>3</v>
      </c>
      <c r="AF33" s="55">
        <f t="shared" si="8"/>
        <v>435</v>
      </c>
      <c r="AG33" s="55">
        <f t="shared" si="8"/>
        <v>127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66</v>
      </c>
      <c r="I34" s="55"/>
      <c r="J34" s="55"/>
      <c r="K34" s="83">
        <f>K33*2</f>
        <v>36</v>
      </c>
      <c r="L34" s="55"/>
      <c r="M34" s="55"/>
      <c r="N34" s="83">
        <f>N33*3</f>
        <v>9</v>
      </c>
      <c r="O34" s="55"/>
      <c r="P34" s="55"/>
      <c r="Q34" s="83">
        <f>Q33*1</f>
        <v>16</v>
      </c>
      <c r="R34" s="55"/>
      <c r="S34" s="55"/>
      <c r="T34" s="55"/>
      <c r="U34" s="55"/>
      <c r="V34" s="83">
        <f>H34+K34+N34+Q34</f>
        <v>127</v>
      </c>
      <c r="W34" s="79"/>
      <c r="X34" s="169">
        <f>X33+Y33</f>
        <v>22</v>
      </c>
      <c r="Y34" s="170"/>
      <c r="Z34" s="171">
        <f>Z33+AA33</f>
        <v>-47</v>
      </c>
      <c r="AA34" s="172"/>
      <c r="AB34" s="81"/>
      <c r="AC34" s="81"/>
      <c r="AD34" s="79"/>
      <c r="AE34" s="79"/>
      <c r="AF34" s="79"/>
      <c r="AG34" s="83">
        <f>S34+V34+Y34+AB34</f>
        <v>127</v>
      </c>
      <c r="AH34" s="55">
        <f>SUM(AH3:AH32)</f>
        <v>-52</v>
      </c>
      <c r="AI34" s="84"/>
      <c r="AJ34" s="84"/>
    </row>
  </sheetData>
  <sheetProtection/>
  <mergeCells count="10">
    <mergeCell ref="AH1:AH2"/>
    <mergeCell ref="AE1:AE2"/>
    <mergeCell ref="X34:Y34"/>
    <mergeCell ref="Z34:AA34"/>
    <mergeCell ref="AB1:AB2"/>
    <mergeCell ref="AC1:AC2"/>
    <mergeCell ref="C1:C2"/>
    <mergeCell ref="D1:F2"/>
    <mergeCell ref="Z1:Z2"/>
    <mergeCell ref="AA1:AA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&amp;CTechnický zápis sezóny 2021/2022 - Mikuláš Jirků</oddHeader>
    <oddFooter>&amp;LVypracoval: Antonín Zezula, 774 104 520, 739 519 689, antonin.zezula@seznam.cz, &amp;D,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22" t="s">
        <v>85</v>
      </c>
      <c r="H3" s="117"/>
      <c r="I3" s="115"/>
      <c r="J3" s="117"/>
      <c r="K3" s="117"/>
      <c r="L3" s="115"/>
      <c r="M3" s="117"/>
      <c r="N3" s="114"/>
      <c r="O3" s="115"/>
      <c r="P3" s="117"/>
      <c r="Q3" s="114"/>
      <c r="R3" s="115"/>
      <c r="S3" s="117"/>
      <c r="T3" s="114"/>
      <c r="U3" s="115"/>
      <c r="V3" s="117"/>
      <c r="W3" s="118"/>
      <c r="X3" s="118"/>
      <c r="Y3" s="118"/>
      <c r="Z3" s="118"/>
      <c r="AA3" s="119"/>
      <c r="AB3" s="119"/>
      <c r="AC3" s="119"/>
      <c r="AD3" s="118"/>
      <c r="AE3" s="118"/>
      <c r="AF3" s="118"/>
      <c r="AG3" s="114"/>
      <c r="AH3" s="66">
        <f aca="true" t="shared" si="0" ref="AH3:AH32">(T3-S3)+SUM(V3:AE3)</f>
        <v>0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22" t="s">
        <v>85</v>
      </c>
      <c r="H4" s="114"/>
      <c r="I4" s="115"/>
      <c r="J4" s="114"/>
      <c r="K4" s="114"/>
      <c r="L4" s="115"/>
      <c r="M4" s="116"/>
      <c r="N4" s="116"/>
      <c r="O4" s="115"/>
      <c r="P4" s="116"/>
      <c r="Q4" s="116"/>
      <c r="R4" s="115"/>
      <c r="S4" s="114"/>
      <c r="T4" s="114"/>
      <c r="U4" s="115"/>
      <c r="V4" s="114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4"/>
      <c r="AH4" s="66">
        <f t="shared" si="0"/>
        <v>0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7</v>
      </c>
      <c r="H5" s="114">
        <v>2</v>
      </c>
      <c r="I5" s="115">
        <f>H5/G5</f>
        <v>0.2857142857142857</v>
      </c>
      <c r="J5" s="114">
        <v>2</v>
      </c>
      <c r="K5" s="114">
        <v>1</v>
      </c>
      <c r="L5" s="115">
        <f>K5/J5</f>
        <v>0.5</v>
      </c>
      <c r="M5" s="116">
        <v>0</v>
      </c>
      <c r="N5" s="116">
        <v>0</v>
      </c>
      <c r="O5" s="115">
        <v>0</v>
      </c>
      <c r="P5" s="123">
        <v>10</v>
      </c>
      <c r="Q5" s="123">
        <v>5</v>
      </c>
      <c r="R5" s="133">
        <f>Q5/P5</f>
        <v>0.5</v>
      </c>
      <c r="S5" s="114">
        <f>G5+J5+M5+P5</f>
        <v>19</v>
      </c>
      <c r="T5" s="114">
        <f>H5+K5+N5+Q5</f>
        <v>8</v>
      </c>
      <c r="U5" s="115">
        <f>T5/S5</f>
        <v>0.42105263157894735</v>
      </c>
      <c r="V5" s="128">
        <f>H5*2+K5*2+N5*3+Q5*1</f>
        <v>11</v>
      </c>
      <c r="W5" s="116">
        <v>-5</v>
      </c>
      <c r="X5" s="116">
        <v>2</v>
      </c>
      <c r="Y5" s="116">
        <v>0</v>
      </c>
      <c r="Z5" s="116">
        <v>1</v>
      </c>
      <c r="AA5" s="116">
        <v>-4</v>
      </c>
      <c r="AB5" s="116">
        <v>-4</v>
      </c>
      <c r="AC5" s="123">
        <v>6</v>
      </c>
      <c r="AD5" s="116">
        <v>1</v>
      </c>
      <c r="AE5" s="116">
        <v>1</v>
      </c>
      <c r="AF5" s="116">
        <v>18</v>
      </c>
      <c r="AG5" s="117">
        <f>V5</f>
        <v>11</v>
      </c>
      <c r="AH5" s="114">
        <f>(T5-S5)+SUM(V5:AE5)</f>
        <v>-2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5</v>
      </c>
      <c r="H6" s="114">
        <v>1</v>
      </c>
      <c r="I6" s="115">
        <f>H6/G6</f>
        <v>0.2</v>
      </c>
      <c r="J6" s="114">
        <v>0</v>
      </c>
      <c r="K6" s="114">
        <v>0</v>
      </c>
      <c r="L6" s="115">
        <v>0</v>
      </c>
      <c r="M6" s="116">
        <v>1</v>
      </c>
      <c r="N6" s="116">
        <v>1</v>
      </c>
      <c r="O6" s="115">
        <f>N6/M6</f>
        <v>1</v>
      </c>
      <c r="P6" s="116">
        <v>4</v>
      </c>
      <c r="Q6" s="116">
        <v>3</v>
      </c>
      <c r="R6" s="115">
        <f>Q6/P6</f>
        <v>0.75</v>
      </c>
      <c r="S6" s="114">
        <f>G6+J6+M6+P6</f>
        <v>10</v>
      </c>
      <c r="T6" s="114">
        <f>H6+K6+N6+Q6</f>
        <v>5</v>
      </c>
      <c r="U6" s="115">
        <f>T6/S6</f>
        <v>0.5</v>
      </c>
      <c r="V6" s="114">
        <f>H6*2+K6*2+N6*3+Q6*1</f>
        <v>8</v>
      </c>
      <c r="W6" s="116">
        <v>-7</v>
      </c>
      <c r="X6" s="116">
        <v>1</v>
      </c>
      <c r="Y6" s="116">
        <v>1</v>
      </c>
      <c r="Z6" s="116">
        <v>0</v>
      </c>
      <c r="AA6" s="129">
        <v>-6</v>
      </c>
      <c r="AB6" s="116">
        <v>-2</v>
      </c>
      <c r="AC6" s="116">
        <v>2</v>
      </c>
      <c r="AD6" s="116">
        <v>2</v>
      </c>
      <c r="AE6" s="116">
        <v>0</v>
      </c>
      <c r="AF6" s="116">
        <v>18</v>
      </c>
      <c r="AG6" s="117">
        <f>V6</f>
        <v>8</v>
      </c>
      <c r="AH6" s="114">
        <f>(T6-S6)+SUM(V6:AE6)</f>
        <v>-6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37" t="s">
        <v>96</v>
      </c>
      <c r="H7" s="114"/>
      <c r="I7" s="115"/>
      <c r="J7" s="114"/>
      <c r="K7" s="114"/>
      <c r="L7" s="115"/>
      <c r="M7" s="116"/>
      <c r="N7" s="116"/>
      <c r="O7" s="115"/>
      <c r="P7" s="116"/>
      <c r="Q7" s="116"/>
      <c r="R7" s="115"/>
      <c r="S7" s="114"/>
      <c r="T7" s="114"/>
      <c r="U7" s="115"/>
      <c r="V7" s="11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4"/>
      <c r="AH7" s="66">
        <f t="shared" si="0"/>
        <v>0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37" t="s">
        <v>96</v>
      </c>
      <c r="H8" s="114"/>
      <c r="I8" s="115"/>
      <c r="J8" s="114"/>
      <c r="K8" s="114"/>
      <c r="L8" s="115"/>
      <c r="M8" s="116"/>
      <c r="N8" s="116"/>
      <c r="O8" s="115"/>
      <c r="P8" s="116"/>
      <c r="Q8" s="116"/>
      <c r="R8" s="115"/>
      <c r="S8" s="114"/>
      <c r="T8" s="114"/>
      <c r="U8" s="115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4"/>
      <c r="AH8" s="66">
        <f t="shared" si="0"/>
        <v>0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13">
        <v>7</v>
      </c>
      <c r="H9" s="114">
        <v>2</v>
      </c>
      <c r="I9" s="115">
        <f aca="true" t="shared" si="1" ref="I9:I14">H9/G9</f>
        <v>0.2857142857142857</v>
      </c>
      <c r="J9" s="114">
        <v>5</v>
      </c>
      <c r="K9" s="114">
        <v>1</v>
      </c>
      <c r="L9" s="115">
        <f aca="true" t="shared" si="2" ref="L9:L14">K9/J9</f>
        <v>0.2</v>
      </c>
      <c r="M9" s="116">
        <v>2</v>
      </c>
      <c r="N9" s="116">
        <v>1</v>
      </c>
      <c r="O9" s="115">
        <v>0</v>
      </c>
      <c r="P9" s="116">
        <v>4</v>
      </c>
      <c r="Q9" s="116">
        <v>2</v>
      </c>
      <c r="R9" s="115">
        <v>0</v>
      </c>
      <c r="S9" s="114">
        <f aca="true" t="shared" si="3" ref="S9:T18">G9+J9+M9+P9</f>
        <v>18</v>
      </c>
      <c r="T9" s="114">
        <f t="shared" si="3"/>
        <v>6</v>
      </c>
      <c r="U9" s="115">
        <f aca="true" t="shared" si="4" ref="U9:U14">T9/S9</f>
        <v>0.3333333333333333</v>
      </c>
      <c r="V9" s="128">
        <f aca="true" t="shared" si="5" ref="V9:V18">H9*2+K9*2+N9*3+Q9*1</f>
        <v>11</v>
      </c>
      <c r="W9" s="116">
        <v>-5</v>
      </c>
      <c r="X9" s="116">
        <v>1</v>
      </c>
      <c r="Y9" s="116">
        <v>3</v>
      </c>
      <c r="Z9" s="123">
        <v>3</v>
      </c>
      <c r="AA9" s="123">
        <v>-1</v>
      </c>
      <c r="AB9" s="116">
        <v>-3</v>
      </c>
      <c r="AC9" s="116">
        <v>2</v>
      </c>
      <c r="AD9" s="116">
        <v>2</v>
      </c>
      <c r="AE9" s="116">
        <v>0</v>
      </c>
      <c r="AF9" s="116">
        <v>23</v>
      </c>
      <c r="AG9" s="117">
        <f aca="true" t="shared" si="6" ref="AG9:AG18">V9</f>
        <v>11</v>
      </c>
      <c r="AH9" s="128">
        <f aca="true" t="shared" si="7" ref="AH9:AH18">(T9-S9)+SUM(V9:AE9)</f>
        <v>1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>
        <v>3</v>
      </c>
      <c r="H10" s="114">
        <v>0</v>
      </c>
      <c r="I10" s="115">
        <f t="shared" si="1"/>
        <v>0</v>
      </c>
      <c r="J10" s="114">
        <v>2</v>
      </c>
      <c r="K10" s="114">
        <v>1</v>
      </c>
      <c r="L10" s="115">
        <f t="shared" si="2"/>
        <v>0.5</v>
      </c>
      <c r="M10" s="116">
        <v>2</v>
      </c>
      <c r="N10" s="116">
        <v>2</v>
      </c>
      <c r="O10" s="115">
        <f aca="true" t="shared" si="8" ref="O10:O16">N10/M10</f>
        <v>1</v>
      </c>
      <c r="P10" s="116">
        <v>2</v>
      </c>
      <c r="Q10" s="116">
        <v>1</v>
      </c>
      <c r="R10" s="115">
        <v>0</v>
      </c>
      <c r="S10" s="114">
        <f t="shared" si="3"/>
        <v>9</v>
      </c>
      <c r="T10" s="114">
        <f t="shared" si="3"/>
        <v>4</v>
      </c>
      <c r="U10" s="115">
        <f t="shared" si="4"/>
        <v>0.4444444444444444</v>
      </c>
      <c r="V10" s="114">
        <f t="shared" si="5"/>
        <v>9</v>
      </c>
      <c r="W10" s="116">
        <v>-4</v>
      </c>
      <c r="X10" s="116">
        <v>2</v>
      </c>
      <c r="Y10" s="116">
        <v>1</v>
      </c>
      <c r="Z10" s="116">
        <v>1</v>
      </c>
      <c r="AA10" s="116">
        <v>-1</v>
      </c>
      <c r="AB10" s="116">
        <v>0</v>
      </c>
      <c r="AC10" s="116">
        <v>1</v>
      </c>
      <c r="AD10" s="116">
        <v>1</v>
      </c>
      <c r="AE10" s="116">
        <v>0</v>
      </c>
      <c r="AF10" s="116">
        <v>20</v>
      </c>
      <c r="AG10" s="117">
        <f t="shared" si="6"/>
        <v>9</v>
      </c>
      <c r="AH10" s="128">
        <f t="shared" si="7"/>
        <v>5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13">
        <v>5</v>
      </c>
      <c r="H11" s="114">
        <v>1</v>
      </c>
      <c r="I11" s="115">
        <f t="shared" si="1"/>
        <v>0.2</v>
      </c>
      <c r="J11" s="114">
        <v>3</v>
      </c>
      <c r="K11" s="114">
        <v>0</v>
      </c>
      <c r="L11" s="115">
        <f t="shared" si="2"/>
        <v>0</v>
      </c>
      <c r="M11" s="116">
        <v>4</v>
      </c>
      <c r="N11" s="116">
        <v>1</v>
      </c>
      <c r="O11" s="115">
        <f t="shared" si="8"/>
        <v>0.25</v>
      </c>
      <c r="P11" s="116">
        <v>4</v>
      </c>
      <c r="Q11" s="116">
        <v>2</v>
      </c>
      <c r="R11" s="115">
        <v>0</v>
      </c>
      <c r="S11" s="114">
        <f t="shared" si="3"/>
        <v>16</v>
      </c>
      <c r="T11" s="114">
        <f t="shared" si="3"/>
        <v>4</v>
      </c>
      <c r="U11" s="115">
        <f t="shared" si="4"/>
        <v>0.25</v>
      </c>
      <c r="V11" s="114">
        <f t="shared" si="5"/>
        <v>7</v>
      </c>
      <c r="W11" s="116">
        <v>-8</v>
      </c>
      <c r="X11" s="116">
        <v>2</v>
      </c>
      <c r="Y11" s="116">
        <v>1</v>
      </c>
      <c r="Z11" s="123">
        <v>5</v>
      </c>
      <c r="AA11" s="140">
        <v>-7</v>
      </c>
      <c r="AB11" s="116">
        <v>-4</v>
      </c>
      <c r="AC11" s="116">
        <v>4</v>
      </c>
      <c r="AD11" s="116">
        <v>7</v>
      </c>
      <c r="AE11" s="116">
        <v>0</v>
      </c>
      <c r="AF11" s="116">
        <v>25</v>
      </c>
      <c r="AG11" s="117">
        <f t="shared" si="6"/>
        <v>7</v>
      </c>
      <c r="AH11" s="114">
        <f t="shared" si="7"/>
        <v>-5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41">
        <v>6</v>
      </c>
      <c r="H12" s="128">
        <v>5</v>
      </c>
      <c r="I12" s="133">
        <f t="shared" si="1"/>
        <v>0.8333333333333334</v>
      </c>
      <c r="J12" s="114">
        <v>3</v>
      </c>
      <c r="K12" s="114">
        <v>1</v>
      </c>
      <c r="L12" s="115">
        <f t="shared" si="2"/>
        <v>0.3333333333333333</v>
      </c>
      <c r="M12" s="116">
        <v>3</v>
      </c>
      <c r="N12" s="116">
        <v>1</v>
      </c>
      <c r="O12" s="115">
        <f t="shared" si="8"/>
        <v>0.3333333333333333</v>
      </c>
      <c r="P12" s="116">
        <v>4</v>
      </c>
      <c r="Q12" s="116">
        <v>1</v>
      </c>
      <c r="R12" s="115">
        <f aca="true" t="shared" si="9" ref="R12:R18">Q12/P12</f>
        <v>0.25</v>
      </c>
      <c r="S12" s="114">
        <f t="shared" si="3"/>
        <v>16</v>
      </c>
      <c r="T12" s="114">
        <f t="shared" si="3"/>
        <v>8</v>
      </c>
      <c r="U12" s="115">
        <f t="shared" si="4"/>
        <v>0.5</v>
      </c>
      <c r="V12" s="128">
        <f t="shared" si="5"/>
        <v>16</v>
      </c>
      <c r="W12" s="140">
        <v>-12</v>
      </c>
      <c r="X12" s="116">
        <v>0</v>
      </c>
      <c r="Y12" s="116">
        <v>1</v>
      </c>
      <c r="Z12" s="116">
        <v>3</v>
      </c>
      <c r="AA12" s="140">
        <v>-6</v>
      </c>
      <c r="AB12" s="116">
        <v>-3</v>
      </c>
      <c r="AC12" s="123">
        <v>5</v>
      </c>
      <c r="AD12" s="123">
        <v>8</v>
      </c>
      <c r="AE12" s="116">
        <v>0</v>
      </c>
      <c r="AF12" s="116">
        <v>24</v>
      </c>
      <c r="AG12" s="142">
        <f t="shared" si="6"/>
        <v>16</v>
      </c>
      <c r="AH12" s="128">
        <f t="shared" si="7"/>
        <v>4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34">
        <v>3</v>
      </c>
      <c r="H13" s="135">
        <v>0</v>
      </c>
      <c r="I13" s="136">
        <f t="shared" si="1"/>
        <v>0</v>
      </c>
      <c r="J13" s="135">
        <v>1</v>
      </c>
      <c r="K13" s="135">
        <v>0</v>
      </c>
      <c r="L13" s="136">
        <f t="shared" si="2"/>
        <v>0</v>
      </c>
      <c r="M13" s="121">
        <v>2</v>
      </c>
      <c r="N13" s="121">
        <v>0</v>
      </c>
      <c r="O13" s="136">
        <f t="shared" si="8"/>
        <v>0</v>
      </c>
      <c r="P13" s="121">
        <v>8</v>
      </c>
      <c r="Q13" s="121">
        <v>0</v>
      </c>
      <c r="R13" s="136">
        <f t="shared" si="9"/>
        <v>0</v>
      </c>
      <c r="S13" s="135">
        <f t="shared" si="3"/>
        <v>14</v>
      </c>
      <c r="T13" s="135">
        <f t="shared" si="3"/>
        <v>0</v>
      </c>
      <c r="U13" s="136">
        <f t="shared" si="4"/>
        <v>0</v>
      </c>
      <c r="V13" s="135">
        <f t="shared" si="5"/>
        <v>0</v>
      </c>
      <c r="W13" s="116">
        <v>-8</v>
      </c>
      <c r="X13" s="116">
        <v>2</v>
      </c>
      <c r="Y13" s="116">
        <v>0</v>
      </c>
      <c r="Z13" s="116">
        <v>3</v>
      </c>
      <c r="AA13" s="121">
        <v>-6</v>
      </c>
      <c r="AB13" s="121">
        <v>-5</v>
      </c>
      <c r="AC13" s="116">
        <v>0</v>
      </c>
      <c r="AD13" s="123">
        <v>5</v>
      </c>
      <c r="AE13" s="116">
        <v>0</v>
      </c>
      <c r="AF13" s="116">
        <v>24</v>
      </c>
      <c r="AG13" s="117">
        <f t="shared" si="6"/>
        <v>0</v>
      </c>
      <c r="AH13" s="135">
        <f t="shared" si="7"/>
        <v>-23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13">
        <v>3</v>
      </c>
      <c r="H14" s="114">
        <v>2</v>
      </c>
      <c r="I14" s="115">
        <f t="shared" si="1"/>
        <v>0.6666666666666666</v>
      </c>
      <c r="J14" s="114">
        <v>4</v>
      </c>
      <c r="K14" s="114">
        <v>1</v>
      </c>
      <c r="L14" s="115">
        <f t="shared" si="2"/>
        <v>0.25</v>
      </c>
      <c r="M14" s="116">
        <v>5</v>
      </c>
      <c r="N14" s="116">
        <v>1</v>
      </c>
      <c r="O14" s="115">
        <f t="shared" si="8"/>
        <v>0.2</v>
      </c>
      <c r="P14" s="116">
        <v>4</v>
      </c>
      <c r="Q14" s="116">
        <v>1</v>
      </c>
      <c r="R14" s="115">
        <f t="shared" si="9"/>
        <v>0.25</v>
      </c>
      <c r="S14" s="114">
        <f t="shared" si="3"/>
        <v>16</v>
      </c>
      <c r="T14" s="114">
        <f t="shared" si="3"/>
        <v>5</v>
      </c>
      <c r="U14" s="115">
        <f t="shared" si="4"/>
        <v>0.3125</v>
      </c>
      <c r="V14" s="114">
        <f t="shared" si="5"/>
        <v>10</v>
      </c>
      <c r="W14" s="151">
        <v>-9</v>
      </c>
      <c r="X14" s="116">
        <v>3</v>
      </c>
      <c r="Y14" s="116">
        <v>1</v>
      </c>
      <c r="Z14" s="123">
        <v>6</v>
      </c>
      <c r="AA14" s="116">
        <v>-4</v>
      </c>
      <c r="AB14" s="116">
        <v>-3</v>
      </c>
      <c r="AC14" s="116">
        <v>2</v>
      </c>
      <c r="AD14" s="123">
        <v>6</v>
      </c>
      <c r="AE14" s="116">
        <v>0</v>
      </c>
      <c r="AF14" s="116">
        <v>30</v>
      </c>
      <c r="AG14" s="117">
        <f t="shared" si="6"/>
        <v>10</v>
      </c>
      <c r="AH14" s="114">
        <f t="shared" si="7"/>
        <v>1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45">
        <v>3</v>
      </c>
      <c r="H15" s="132">
        <v>0</v>
      </c>
      <c r="I15" s="146">
        <f>H15/G15</f>
        <v>0</v>
      </c>
      <c r="J15" s="114">
        <v>3</v>
      </c>
      <c r="K15" s="114">
        <v>1</v>
      </c>
      <c r="L15" s="115">
        <f>K15/J15</f>
        <v>0.3333333333333333</v>
      </c>
      <c r="M15" s="116">
        <v>2</v>
      </c>
      <c r="N15" s="116">
        <v>1</v>
      </c>
      <c r="O15" s="115">
        <f t="shared" si="8"/>
        <v>0.5</v>
      </c>
      <c r="P15" s="129">
        <v>4</v>
      </c>
      <c r="Q15" s="129">
        <v>0</v>
      </c>
      <c r="R15" s="146">
        <f t="shared" si="9"/>
        <v>0</v>
      </c>
      <c r="S15" s="132">
        <f t="shared" si="3"/>
        <v>12</v>
      </c>
      <c r="T15" s="132">
        <f t="shared" si="3"/>
        <v>2</v>
      </c>
      <c r="U15" s="146">
        <f>T15/S15</f>
        <v>0.16666666666666666</v>
      </c>
      <c r="V15" s="132">
        <f t="shared" si="5"/>
        <v>5</v>
      </c>
      <c r="W15" s="129">
        <v>-13</v>
      </c>
      <c r="X15" s="116">
        <v>0</v>
      </c>
      <c r="Y15" s="116">
        <v>1</v>
      </c>
      <c r="Z15" s="116">
        <v>2</v>
      </c>
      <c r="AA15" s="129">
        <v>-9</v>
      </c>
      <c r="AB15" s="116">
        <v>-3</v>
      </c>
      <c r="AC15" s="116">
        <v>2</v>
      </c>
      <c r="AD15" s="116">
        <v>1</v>
      </c>
      <c r="AE15" s="116">
        <v>0</v>
      </c>
      <c r="AF15" s="116">
        <v>30</v>
      </c>
      <c r="AG15" s="117">
        <f t="shared" si="6"/>
        <v>5</v>
      </c>
      <c r="AH15" s="132">
        <f t="shared" si="7"/>
        <v>-24</v>
      </c>
      <c r="AI15" s="42" t="s">
        <v>84</v>
      </c>
    </row>
    <row r="16" spans="1:35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>
        <v>10</v>
      </c>
      <c r="H16" s="114">
        <v>6</v>
      </c>
      <c r="I16" s="115">
        <f>H16/G16</f>
        <v>0.6</v>
      </c>
      <c r="J16" s="114">
        <v>9</v>
      </c>
      <c r="K16" s="114">
        <v>3</v>
      </c>
      <c r="L16" s="115">
        <f>K16/J16</f>
        <v>0.3333333333333333</v>
      </c>
      <c r="M16" s="123">
        <v>6</v>
      </c>
      <c r="N16" s="123">
        <v>3</v>
      </c>
      <c r="O16" s="133">
        <f t="shared" si="8"/>
        <v>0.5</v>
      </c>
      <c r="P16" s="116">
        <v>6</v>
      </c>
      <c r="Q16" s="116">
        <v>3</v>
      </c>
      <c r="R16" s="115">
        <f t="shared" si="9"/>
        <v>0.5</v>
      </c>
      <c r="S16" s="114">
        <f t="shared" si="3"/>
        <v>31</v>
      </c>
      <c r="T16" s="114">
        <f t="shared" si="3"/>
        <v>15</v>
      </c>
      <c r="U16" s="115">
        <f>T16/S16</f>
        <v>0.4838709677419355</v>
      </c>
      <c r="V16" s="128">
        <f t="shared" si="5"/>
        <v>30</v>
      </c>
      <c r="W16" s="116">
        <v>-8</v>
      </c>
      <c r="X16" s="123">
        <v>8</v>
      </c>
      <c r="Y16" s="123">
        <v>3</v>
      </c>
      <c r="Z16" s="123">
        <v>5</v>
      </c>
      <c r="AA16" s="116">
        <v>-4</v>
      </c>
      <c r="AB16" s="116">
        <v>-5</v>
      </c>
      <c r="AC16" s="123">
        <v>6</v>
      </c>
      <c r="AD16" s="123">
        <v>7</v>
      </c>
      <c r="AE16" s="116">
        <v>0</v>
      </c>
      <c r="AF16" s="116">
        <v>30</v>
      </c>
      <c r="AG16" s="117">
        <f t="shared" si="6"/>
        <v>30</v>
      </c>
      <c r="AH16" s="128">
        <f t="shared" si="7"/>
        <v>26</v>
      </c>
      <c r="AI16" s="42" t="s">
        <v>84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13">
        <v>2</v>
      </c>
      <c r="H17" s="114">
        <v>1</v>
      </c>
      <c r="I17" s="115">
        <f>H17/G17</f>
        <v>0.5</v>
      </c>
      <c r="J17" s="114">
        <v>2</v>
      </c>
      <c r="K17" s="114">
        <v>0</v>
      </c>
      <c r="L17" s="115">
        <f>K17/J17</f>
        <v>0</v>
      </c>
      <c r="M17" s="116">
        <v>1</v>
      </c>
      <c r="N17" s="116">
        <v>0</v>
      </c>
      <c r="O17" s="115">
        <f>N17/M17</f>
        <v>0</v>
      </c>
      <c r="P17" s="116">
        <v>6</v>
      </c>
      <c r="Q17" s="116">
        <v>3</v>
      </c>
      <c r="R17" s="115">
        <f t="shared" si="9"/>
        <v>0.5</v>
      </c>
      <c r="S17" s="114">
        <f t="shared" si="3"/>
        <v>11</v>
      </c>
      <c r="T17" s="114">
        <f t="shared" si="3"/>
        <v>4</v>
      </c>
      <c r="U17" s="115">
        <f>T17/S17</f>
        <v>0.36363636363636365</v>
      </c>
      <c r="V17" s="114">
        <f t="shared" si="5"/>
        <v>5</v>
      </c>
      <c r="W17" s="116">
        <v>0</v>
      </c>
      <c r="X17" s="116">
        <v>0</v>
      </c>
      <c r="Y17" s="116">
        <v>0</v>
      </c>
      <c r="Z17" s="116">
        <v>1</v>
      </c>
      <c r="AA17" s="116">
        <v>-4</v>
      </c>
      <c r="AB17" s="116">
        <v>-1</v>
      </c>
      <c r="AC17" s="116">
        <v>1</v>
      </c>
      <c r="AD17" s="116">
        <v>1</v>
      </c>
      <c r="AE17" s="116">
        <v>0</v>
      </c>
      <c r="AF17" s="116">
        <v>24</v>
      </c>
      <c r="AG17" s="117">
        <f t="shared" si="6"/>
        <v>5</v>
      </c>
      <c r="AH17" s="114">
        <f t="shared" si="7"/>
        <v>-4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13">
        <v>2</v>
      </c>
      <c r="H18" s="114">
        <v>2</v>
      </c>
      <c r="I18" s="115">
        <f>H18/G18</f>
        <v>1</v>
      </c>
      <c r="J18" s="114">
        <v>0</v>
      </c>
      <c r="K18" s="114">
        <v>0</v>
      </c>
      <c r="L18" s="115">
        <v>0</v>
      </c>
      <c r="M18" s="116">
        <v>1</v>
      </c>
      <c r="N18" s="116">
        <v>0</v>
      </c>
      <c r="O18" s="115">
        <f>N18/M18</f>
        <v>0</v>
      </c>
      <c r="P18" s="116">
        <v>2</v>
      </c>
      <c r="Q18" s="116">
        <v>1</v>
      </c>
      <c r="R18" s="115">
        <f t="shared" si="9"/>
        <v>0.5</v>
      </c>
      <c r="S18" s="114">
        <f t="shared" si="3"/>
        <v>5</v>
      </c>
      <c r="T18" s="114">
        <f t="shared" si="3"/>
        <v>3</v>
      </c>
      <c r="U18" s="115">
        <f>T18/S18</f>
        <v>0.6</v>
      </c>
      <c r="V18" s="114">
        <f t="shared" si="5"/>
        <v>5</v>
      </c>
      <c r="W18" s="116">
        <v>-8</v>
      </c>
      <c r="X18" s="116">
        <v>0</v>
      </c>
      <c r="Y18" s="116">
        <v>0</v>
      </c>
      <c r="Z18" s="116">
        <v>4</v>
      </c>
      <c r="AA18" s="116">
        <v>-3</v>
      </c>
      <c r="AB18" s="116">
        <v>-1</v>
      </c>
      <c r="AC18" s="116">
        <v>2</v>
      </c>
      <c r="AD18" s="116">
        <v>3</v>
      </c>
      <c r="AE18" s="116">
        <v>0</v>
      </c>
      <c r="AF18" s="116">
        <v>12</v>
      </c>
      <c r="AG18" s="117">
        <f t="shared" si="6"/>
        <v>5</v>
      </c>
      <c r="AH18" s="114">
        <f t="shared" si="7"/>
        <v>0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44" t="s">
        <v>109</v>
      </c>
      <c r="H19" s="66"/>
      <c r="I19" s="56"/>
      <c r="J19" s="66"/>
      <c r="K19" s="66"/>
      <c r="L19" s="56"/>
      <c r="M19" s="67"/>
      <c r="N19" s="67"/>
      <c r="O19" s="56"/>
      <c r="P19" s="67"/>
      <c r="Q19" s="67"/>
      <c r="R19" s="56"/>
      <c r="S19" s="66"/>
      <c r="T19" s="66"/>
      <c r="U19" s="56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6"/>
      <c r="AH19" s="66">
        <f t="shared" si="0"/>
        <v>0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44" t="s">
        <v>109</v>
      </c>
      <c r="H20" s="66"/>
      <c r="I20" s="56"/>
      <c r="J20" s="66"/>
      <c r="K20" s="66"/>
      <c r="L20" s="56"/>
      <c r="M20" s="67"/>
      <c r="N20" s="67"/>
      <c r="O20" s="56"/>
      <c r="P20" s="67"/>
      <c r="Q20" s="67"/>
      <c r="R20" s="56"/>
      <c r="S20" s="66"/>
      <c r="T20" s="66"/>
      <c r="U20" s="56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6"/>
      <c r="AH20" s="66">
        <f t="shared" si="0"/>
        <v>0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13">
        <v>9</v>
      </c>
      <c r="H21" s="114">
        <v>3</v>
      </c>
      <c r="I21" s="115">
        <f>H21/G21</f>
        <v>0.3333333333333333</v>
      </c>
      <c r="J21" s="114">
        <v>6</v>
      </c>
      <c r="K21" s="114">
        <v>3</v>
      </c>
      <c r="L21" s="115">
        <f>K21/J21</f>
        <v>0.5</v>
      </c>
      <c r="M21" s="116">
        <v>1</v>
      </c>
      <c r="N21" s="116">
        <v>0</v>
      </c>
      <c r="O21" s="115">
        <v>0</v>
      </c>
      <c r="P21" s="202">
        <v>11</v>
      </c>
      <c r="Q21" s="202">
        <v>2</v>
      </c>
      <c r="R21" s="203">
        <f>Q21/P21</f>
        <v>0.18181818181818182</v>
      </c>
      <c r="S21" s="114">
        <f>G21+J21+M21+P21</f>
        <v>27</v>
      </c>
      <c r="T21" s="114">
        <f>H21+K21+N21+Q21</f>
        <v>8</v>
      </c>
      <c r="U21" s="115">
        <f>T21/S21</f>
        <v>0.2962962962962963</v>
      </c>
      <c r="V21" s="204">
        <f>H21*2+K21*2+N21*3+Q21*1</f>
        <v>14</v>
      </c>
      <c r="W21" s="199">
        <v>0</v>
      </c>
      <c r="X21" s="116">
        <v>0</v>
      </c>
      <c r="Y21" s="116">
        <v>1</v>
      </c>
      <c r="Z21" s="199">
        <v>11</v>
      </c>
      <c r="AA21" s="116">
        <v>-5</v>
      </c>
      <c r="AB21" s="116">
        <v>-3</v>
      </c>
      <c r="AC21" s="199">
        <v>5</v>
      </c>
      <c r="AD21" s="199">
        <v>6</v>
      </c>
      <c r="AE21" s="116">
        <v>0</v>
      </c>
      <c r="AF21" s="116">
        <v>18</v>
      </c>
      <c r="AG21" s="117">
        <f>V21</f>
        <v>14</v>
      </c>
      <c r="AH21" s="204">
        <f>(T21-S21)+SUM(V21:AE21)</f>
        <v>10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205">
        <v>4</v>
      </c>
      <c r="H22" s="204">
        <v>4</v>
      </c>
      <c r="I22" s="206">
        <f>H22/G22</f>
        <v>1</v>
      </c>
      <c r="J22" s="114">
        <v>1</v>
      </c>
      <c r="K22" s="114">
        <v>0</v>
      </c>
      <c r="L22" s="115">
        <f>K22/J22</f>
        <v>0</v>
      </c>
      <c r="M22" s="116">
        <v>1</v>
      </c>
      <c r="N22" s="116">
        <v>1</v>
      </c>
      <c r="O22" s="115">
        <v>0</v>
      </c>
      <c r="P22" s="199">
        <v>4</v>
      </c>
      <c r="Q22" s="199">
        <v>2</v>
      </c>
      <c r="R22" s="206">
        <f>Q22/P22</f>
        <v>0.5</v>
      </c>
      <c r="S22" s="204">
        <f>G22+J22+M22+P22</f>
        <v>10</v>
      </c>
      <c r="T22" s="204">
        <f>H22+K22+N22+Q22</f>
        <v>7</v>
      </c>
      <c r="U22" s="206">
        <f>T22/S22</f>
        <v>0.7</v>
      </c>
      <c r="V22" s="204">
        <f>H22*2+K22*2+N22*3+Q22*1</f>
        <v>13</v>
      </c>
      <c r="W22" s="116">
        <v>-6</v>
      </c>
      <c r="X22" s="199">
        <v>6</v>
      </c>
      <c r="Y22" s="116">
        <v>1</v>
      </c>
      <c r="Z22" s="199">
        <v>7</v>
      </c>
      <c r="AA22" s="116">
        <v>-5</v>
      </c>
      <c r="AB22" s="116">
        <v>0</v>
      </c>
      <c r="AC22" s="116">
        <v>3</v>
      </c>
      <c r="AD22" s="199">
        <v>6</v>
      </c>
      <c r="AE22" s="116">
        <v>0</v>
      </c>
      <c r="AF22" s="116">
        <v>18</v>
      </c>
      <c r="AG22" s="117">
        <f>V22</f>
        <v>13</v>
      </c>
      <c r="AH22" s="204">
        <f>(T22-S22)+SUM(V22:AE22)</f>
        <v>22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0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0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0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0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0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0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0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0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0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0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69</v>
      </c>
      <c r="H33" s="55">
        <f>SUM(H3:H32)</f>
        <v>29</v>
      </c>
      <c r="I33" s="56">
        <f>H33/G33</f>
        <v>0.42028985507246375</v>
      </c>
      <c r="J33" s="55">
        <f>SUM(J3:J32)</f>
        <v>41</v>
      </c>
      <c r="K33" s="55">
        <f>SUM(K3:K32)</f>
        <v>12</v>
      </c>
      <c r="L33" s="56">
        <f>K33/J33</f>
        <v>0.2926829268292683</v>
      </c>
      <c r="M33" s="55">
        <f>SUM(M3:M32)</f>
        <v>31</v>
      </c>
      <c r="N33" s="55">
        <f>SUM(N3:N32)</f>
        <v>12</v>
      </c>
      <c r="O33" s="56">
        <f>N33/M33</f>
        <v>0.3870967741935484</v>
      </c>
      <c r="P33" s="55">
        <f>SUM(P3:P32)</f>
        <v>73</v>
      </c>
      <c r="Q33" s="55">
        <f>SUM(Q3:Q32)</f>
        <v>26</v>
      </c>
      <c r="R33" s="56">
        <f>Q33/P33</f>
        <v>0.3561643835616438</v>
      </c>
      <c r="S33" s="55">
        <f>SUM(S3:S32)</f>
        <v>214</v>
      </c>
      <c r="T33" s="55">
        <f>SUM(T3:T32)</f>
        <v>79</v>
      </c>
      <c r="U33" s="56">
        <f>T33/S33</f>
        <v>0.3691588785046729</v>
      </c>
      <c r="V33" s="55">
        <f aca="true" t="shared" si="10" ref="V33:AG33">SUM(V3:V32)</f>
        <v>144</v>
      </c>
      <c r="W33" s="55">
        <f t="shared" si="10"/>
        <v>-93</v>
      </c>
      <c r="X33" s="55">
        <f t="shared" si="10"/>
        <v>27</v>
      </c>
      <c r="Y33" s="55">
        <f t="shared" si="10"/>
        <v>14</v>
      </c>
      <c r="Z33" s="55">
        <f t="shared" si="10"/>
        <v>52</v>
      </c>
      <c r="AA33" s="55">
        <f t="shared" si="10"/>
        <v>-65</v>
      </c>
      <c r="AB33" s="55">
        <f t="shared" si="10"/>
        <v>-37</v>
      </c>
      <c r="AC33" s="55">
        <f t="shared" si="10"/>
        <v>41</v>
      </c>
      <c r="AD33" s="55">
        <f t="shared" si="10"/>
        <v>56</v>
      </c>
      <c r="AE33" s="55">
        <f t="shared" si="10"/>
        <v>1</v>
      </c>
      <c r="AF33" s="55">
        <f t="shared" si="10"/>
        <v>314</v>
      </c>
      <c r="AG33" s="55">
        <f t="shared" si="10"/>
        <v>144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58</v>
      </c>
      <c r="I34" s="55"/>
      <c r="J34" s="55"/>
      <c r="K34" s="83">
        <f>K33*2</f>
        <v>24</v>
      </c>
      <c r="L34" s="55"/>
      <c r="M34" s="55"/>
      <c r="N34" s="83">
        <f>N33*3</f>
        <v>36</v>
      </c>
      <c r="O34" s="55"/>
      <c r="P34" s="55"/>
      <c r="Q34" s="83">
        <f>Q33*1</f>
        <v>26</v>
      </c>
      <c r="R34" s="55"/>
      <c r="S34" s="55"/>
      <c r="T34" s="55"/>
      <c r="U34" s="55"/>
      <c r="V34" s="83">
        <f>H34+K34+N34+Q34</f>
        <v>144</v>
      </c>
      <c r="W34" s="79"/>
      <c r="X34" s="169">
        <f>X33+Y33</f>
        <v>41</v>
      </c>
      <c r="Y34" s="170"/>
      <c r="Z34" s="171">
        <f>Z33+AA33</f>
        <v>-13</v>
      </c>
      <c r="AA34" s="172"/>
      <c r="AB34" s="81"/>
      <c r="AC34" s="81"/>
      <c r="AD34" s="79"/>
      <c r="AE34" s="79"/>
      <c r="AF34" s="79"/>
      <c r="AG34" s="83">
        <f>S34+V34+Y34+AB34</f>
        <v>144</v>
      </c>
      <c r="AH34" s="55">
        <f>SUM(AH3:AH32)</f>
        <v>5</v>
      </c>
      <c r="AI34" s="84"/>
      <c r="AJ34" s="84"/>
    </row>
  </sheetData>
  <sheetProtection/>
  <mergeCells count="10">
    <mergeCell ref="AH1:AH2"/>
    <mergeCell ref="X34:Y34"/>
    <mergeCell ref="Z34:AA34"/>
    <mergeCell ref="C1:C2"/>
    <mergeCell ref="D1:F2"/>
    <mergeCell ref="AB1:AB2"/>
    <mergeCell ref="AC1:AC2"/>
    <mergeCell ref="Z1:Z2"/>
    <mergeCell ref="AA1:AA2"/>
    <mergeCell ref="AE1:AE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&amp;CTechnický zápis sezóny 2019/2020 - Dalimil Horák</oddHeader>
    <oddFooter>&amp;LVypracoval: Antonín Zezula, 774 104 520, 739 519 689, antonin.zezula@seznam.cz, &amp;D,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22" t="s">
        <v>86</v>
      </c>
      <c r="H3" s="117"/>
      <c r="I3" s="115"/>
      <c r="J3" s="117"/>
      <c r="K3" s="117"/>
      <c r="L3" s="115"/>
      <c r="M3" s="117"/>
      <c r="N3" s="114"/>
      <c r="O3" s="115"/>
      <c r="P3" s="117"/>
      <c r="Q3" s="114"/>
      <c r="R3" s="115"/>
      <c r="S3" s="117"/>
      <c r="T3" s="114"/>
      <c r="U3" s="115"/>
      <c r="V3" s="117"/>
      <c r="W3" s="118"/>
      <c r="X3" s="118"/>
      <c r="Y3" s="118"/>
      <c r="Z3" s="118"/>
      <c r="AA3" s="119"/>
      <c r="AB3" s="119"/>
      <c r="AC3" s="119"/>
      <c r="AD3" s="118"/>
      <c r="AE3" s="118"/>
      <c r="AF3" s="118"/>
      <c r="AG3" s="114"/>
      <c r="AH3" s="66">
        <f aca="true" t="shared" si="0" ref="AH3:AH32">(T3-S3)+SUM(V3:AE3)</f>
        <v>0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22" t="s">
        <v>86</v>
      </c>
      <c r="H4" s="114"/>
      <c r="I4" s="115"/>
      <c r="J4" s="114"/>
      <c r="K4" s="114"/>
      <c r="L4" s="115"/>
      <c r="M4" s="116"/>
      <c r="N4" s="116"/>
      <c r="O4" s="115"/>
      <c r="P4" s="116"/>
      <c r="Q4" s="116"/>
      <c r="R4" s="115"/>
      <c r="S4" s="114"/>
      <c r="T4" s="114"/>
      <c r="U4" s="115"/>
      <c r="V4" s="114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4"/>
      <c r="AH4" s="66">
        <f t="shared" si="0"/>
        <v>0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22" t="s">
        <v>86</v>
      </c>
      <c r="H5" s="114"/>
      <c r="I5" s="115"/>
      <c r="J5" s="114"/>
      <c r="K5" s="114"/>
      <c r="L5" s="115"/>
      <c r="M5" s="116"/>
      <c r="N5" s="116"/>
      <c r="O5" s="115"/>
      <c r="P5" s="116"/>
      <c r="Q5" s="116"/>
      <c r="R5" s="115"/>
      <c r="S5" s="114"/>
      <c r="T5" s="114"/>
      <c r="U5" s="115"/>
      <c r="V5" s="114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4"/>
      <c r="AH5" s="66">
        <f t="shared" si="0"/>
        <v>0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22" t="s">
        <v>86</v>
      </c>
      <c r="H6" s="117"/>
      <c r="I6" s="115"/>
      <c r="J6" s="117"/>
      <c r="K6" s="117"/>
      <c r="L6" s="115"/>
      <c r="M6" s="117"/>
      <c r="N6" s="114"/>
      <c r="O6" s="115"/>
      <c r="P6" s="117"/>
      <c r="Q6" s="114"/>
      <c r="R6" s="115"/>
      <c r="S6" s="117"/>
      <c r="T6" s="114"/>
      <c r="U6" s="115"/>
      <c r="V6" s="117"/>
      <c r="W6" s="118"/>
      <c r="X6" s="118"/>
      <c r="Y6" s="118"/>
      <c r="Z6" s="118"/>
      <c r="AA6" s="119"/>
      <c r="AB6" s="119"/>
      <c r="AC6" s="119"/>
      <c r="AD6" s="118"/>
      <c r="AE6" s="118"/>
      <c r="AF6" s="118"/>
      <c r="AG6" s="118"/>
      <c r="AH6" s="66">
        <f t="shared" si="0"/>
        <v>0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37" t="s">
        <v>96</v>
      </c>
      <c r="H7" s="114"/>
      <c r="I7" s="115"/>
      <c r="J7" s="114"/>
      <c r="K7" s="114"/>
      <c r="L7" s="115"/>
      <c r="M7" s="116"/>
      <c r="N7" s="116"/>
      <c r="O7" s="115"/>
      <c r="P7" s="116"/>
      <c r="Q7" s="116"/>
      <c r="R7" s="115"/>
      <c r="S7" s="114"/>
      <c r="T7" s="114"/>
      <c r="U7" s="115"/>
      <c r="V7" s="11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4"/>
      <c r="AH7" s="66">
        <f t="shared" si="0"/>
        <v>0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37" t="s">
        <v>96</v>
      </c>
      <c r="H8" s="114"/>
      <c r="I8" s="115"/>
      <c r="J8" s="114"/>
      <c r="K8" s="114"/>
      <c r="L8" s="115"/>
      <c r="M8" s="116"/>
      <c r="N8" s="116"/>
      <c r="O8" s="115"/>
      <c r="P8" s="116"/>
      <c r="Q8" s="116"/>
      <c r="R8" s="115"/>
      <c r="S8" s="114"/>
      <c r="T8" s="114"/>
      <c r="U8" s="115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4"/>
      <c r="AH8" s="66">
        <f t="shared" si="0"/>
        <v>0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13">
        <v>9</v>
      </c>
      <c r="H9" s="114">
        <v>4</v>
      </c>
      <c r="I9" s="115">
        <f aca="true" t="shared" si="1" ref="I9:I14">H9/G9</f>
        <v>0.4444444444444444</v>
      </c>
      <c r="J9" s="114">
        <v>8</v>
      </c>
      <c r="K9" s="114">
        <v>2</v>
      </c>
      <c r="L9" s="115">
        <f aca="true" t="shared" si="2" ref="L9:L14">K9/J9</f>
        <v>0.25</v>
      </c>
      <c r="M9" s="116">
        <v>0</v>
      </c>
      <c r="N9" s="116">
        <v>0</v>
      </c>
      <c r="O9" s="115">
        <v>0</v>
      </c>
      <c r="P9" s="116">
        <v>4</v>
      </c>
      <c r="Q9" s="116">
        <v>0</v>
      </c>
      <c r="R9" s="115">
        <v>0</v>
      </c>
      <c r="S9" s="114">
        <f aca="true" t="shared" si="3" ref="S9:T18">G9+J9+M9+P9</f>
        <v>21</v>
      </c>
      <c r="T9" s="114">
        <f t="shared" si="3"/>
        <v>6</v>
      </c>
      <c r="U9" s="115">
        <f aca="true" t="shared" si="4" ref="U9:U14">T9/S9</f>
        <v>0.2857142857142857</v>
      </c>
      <c r="V9" s="114">
        <f aca="true" t="shared" si="5" ref="V9:V18">H9*2+K9*2+N9*3+Q9*1</f>
        <v>12</v>
      </c>
      <c r="W9" s="116">
        <v>-11</v>
      </c>
      <c r="X9" s="116">
        <v>0</v>
      </c>
      <c r="Y9" s="116">
        <v>1</v>
      </c>
      <c r="Z9" s="116">
        <v>1</v>
      </c>
      <c r="AA9" s="116">
        <v>-1</v>
      </c>
      <c r="AB9" s="116">
        <v>-1</v>
      </c>
      <c r="AC9" s="116">
        <v>2</v>
      </c>
      <c r="AD9" s="116">
        <v>3</v>
      </c>
      <c r="AE9" s="116">
        <v>0</v>
      </c>
      <c r="AF9" s="116">
        <v>30</v>
      </c>
      <c r="AG9" s="117">
        <f aca="true" t="shared" si="6" ref="AG9:AG18">V9</f>
        <v>12</v>
      </c>
      <c r="AH9" s="114">
        <f aca="true" t="shared" si="7" ref="AH9:AH18">(T9-S9)+SUM(V9:AE9)</f>
        <v>-9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>
        <v>10</v>
      </c>
      <c r="H10" s="114">
        <v>4</v>
      </c>
      <c r="I10" s="115">
        <f t="shared" si="1"/>
        <v>0.4</v>
      </c>
      <c r="J10" s="114">
        <v>9</v>
      </c>
      <c r="K10" s="114">
        <v>3</v>
      </c>
      <c r="L10" s="115">
        <f t="shared" si="2"/>
        <v>0.3333333333333333</v>
      </c>
      <c r="M10" s="116">
        <v>0</v>
      </c>
      <c r="N10" s="116">
        <v>0</v>
      </c>
      <c r="O10" s="115">
        <v>0</v>
      </c>
      <c r="P10" s="116">
        <v>8</v>
      </c>
      <c r="Q10" s="116">
        <v>2</v>
      </c>
      <c r="R10" s="115">
        <f aca="true" t="shared" si="8" ref="R10:R16">Q10/P10</f>
        <v>0.25</v>
      </c>
      <c r="S10" s="114">
        <f t="shared" si="3"/>
        <v>27</v>
      </c>
      <c r="T10" s="114">
        <f t="shared" si="3"/>
        <v>9</v>
      </c>
      <c r="U10" s="115">
        <f t="shared" si="4"/>
        <v>0.3333333333333333</v>
      </c>
      <c r="V10" s="114">
        <f t="shared" si="5"/>
        <v>16</v>
      </c>
      <c r="W10" s="116">
        <v>-13</v>
      </c>
      <c r="X10" s="116">
        <v>0</v>
      </c>
      <c r="Y10" s="116">
        <v>1</v>
      </c>
      <c r="Z10" s="116">
        <v>1</v>
      </c>
      <c r="AA10" s="116">
        <v>-1</v>
      </c>
      <c r="AB10" s="116">
        <v>-1</v>
      </c>
      <c r="AC10" s="116">
        <v>2</v>
      </c>
      <c r="AD10" s="116">
        <v>3</v>
      </c>
      <c r="AE10" s="116">
        <v>0</v>
      </c>
      <c r="AF10" s="116">
        <v>24</v>
      </c>
      <c r="AG10" s="117">
        <f t="shared" si="6"/>
        <v>16</v>
      </c>
      <c r="AH10" s="143">
        <f t="shared" si="7"/>
        <v>-10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13">
        <v>6</v>
      </c>
      <c r="H11" s="114">
        <v>3</v>
      </c>
      <c r="I11" s="115">
        <f t="shared" si="1"/>
        <v>0.5</v>
      </c>
      <c r="J11" s="114">
        <v>7</v>
      </c>
      <c r="K11" s="114">
        <v>3</v>
      </c>
      <c r="L11" s="115">
        <f t="shared" si="2"/>
        <v>0.42857142857142855</v>
      </c>
      <c r="M11" s="116">
        <v>0</v>
      </c>
      <c r="N11" s="116">
        <v>0</v>
      </c>
      <c r="O11" s="115">
        <v>0</v>
      </c>
      <c r="P11" s="123">
        <v>8</v>
      </c>
      <c r="Q11" s="123">
        <v>6</v>
      </c>
      <c r="R11" s="133">
        <f t="shared" si="8"/>
        <v>0.75</v>
      </c>
      <c r="S11" s="128">
        <f t="shared" si="3"/>
        <v>21</v>
      </c>
      <c r="T11" s="128">
        <f t="shared" si="3"/>
        <v>12</v>
      </c>
      <c r="U11" s="133">
        <f t="shared" si="4"/>
        <v>0.5714285714285714</v>
      </c>
      <c r="V11" s="128">
        <f t="shared" si="5"/>
        <v>18</v>
      </c>
      <c r="W11" s="123">
        <v>-2</v>
      </c>
      <c r="X11" s="123">
        <v>6</v>
      </c>
      <c r="Y11" s="116">
        <v>1</v>
      </c>
      <c r="Z11" s="116">
        <v>2</v>
      </c>
      <c r="AA11" s="116">
        <v>0</v>
      </c>
      <c r="AB11" s="116">
        <v>-2</v>
      </c>
      <c r="AC11" s="116">
        <v>2</v>
      </c>
      <c r="AD11" s="116">
        <v>2</v>
      </c>
      <c r="AE11" s="116">
        <v>0</v>
      </c>
      <c r="AF11" s="116">
        <v>23</v>
      </c>
      <c r="AG11" s="142">
        <f t="shared" si="6"/>
        <v>18</v>
      </c>
      <c r="AH11" s="128">
        <f t="shared" si="7"/>
        <v>18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41">
        <v>6</v>
      </c>
      <c r="H12" s="128">
        <v>4</v>
      </c>
      <c r="I12" s="133">
        <f t="shared" si="1"/>
        <v>0.6666666666666666</v>
      </c>
      <c r="J12" s="114">
        <v>4</v>
      </c>
      <c r="K12" s="114">
        <v>1</v>
      </c>
      <c r="L12" s="115">
        <f t="shared" si="2"/>
        <v>0.25</v>
      </c>
      <c r="M12" s="116">
        <v>0</v>
      </c>
      <c r="N12" s="116">
        <v>0</v>
      </c>
      <c r="O12" s="115">
        <v>0</v>
      </c>
      <c r="P12" s="116">
        <v>2</v>
      </c>
      <c r="Q12" s="116">
        <v>2</v>
      </c>
      <c r="R12" s="115">
        <f t="shared" si="8"/>
        <v>1</v>
      </c>
      <c r="S12" s="114">
        <f t="shared" si="3"/>
        <v>12</v>
      </c>
      <c r="T12" s="114">
        <f t="shared" si="3"/>
        <v>7</v>
      </c>
      <c r="U12" s="115">
        <f t="shared" si="4"/>
        <v>0.5833333333333334</v>
      </c>
      <c r="V12" s="128">
        <f t="shared" si="5"/>
        <v>12</v>
      </c>
      <c r="W12" s="140">
        <v>-14</v>
      </c>
      <c r="X12" s="116">
        <v>1</v>
      </c>
      <c r="Y12" s="116">
        <v>0</v>
      </c>
      <c r="Z12" s="116">
        <v>2</v>
      </c>
      <c r="AA12" s="140">
        <v>-5</v>
      </c>
      <c r="AB12" s="116">
        <v>0</v>
      </c>
      <c r="AC12" s="116">
        <v>1</v>
      </c>
      <c r="AD12" s="116">
        <v>2</v>
      </c>
      <c r="AE12" s="116">
        <v>0</v>
      </c>
      <c r="AF12" s="116">
        <v>23</v>
      </c>
      <c r="AG12" s="117">
        <f t="shared" si="6"/>
        <v>12</v>
      </c>
      <c r="AH12" s="114">
        <f t="shared" si="7"/>
        <v>-6</v>
      </c>
    </row>
    <row r="13" spans="1:35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41">
        <v>7</v>
      </c>
      <c r="H13" s="128">
        <v>5</v>
      </c>
      <c r="I13" s="133">
        <f t="shared" si="1"/>
        <v>0.7142857142857143</v>
      </c>
      <c r="J13" s="128">
        <v>7</v>
      </c>
      <c r="K13" s="128">
        <v>3</v>
      </c>
      <c r="L13" s="133">
        <f t="shared" si="2"/>
        <v>0.42857142857142855</v>
      </c>
      <c r="M13" s="116">
        <v>1</v>
      </c>
      <c r="N13" s="116">
        <v>0</v>
      </c>
      <c r="O13" s="115">
        <v>0</v>
      </c>
      <c r="P13" s="123">
        <v>17</v>
      </c>
      <c r="Q13" s="123">
        <v>8</v>
      </c>
      <c r="R13" s="133">
        <f t="shared" si="8"/>
        <v>0.47058823529411764</v>
      </c>
      <c r="S13" s="128">
        <f t="shared" si="3"/>
        <v>32</v>
      </c>
      <c r="T13" s="128">
        <f t="shared" si="3"/>
        <v>16</v>
      </c>
      <c r="U13" s="133">
        <f t="shared" si="4"/>
        <v>0.5</v>
      </c>
      <c r="V13" s="128">
        <f t="shared" si="5"/>
        <v>24</v>
      </c>
      <c r="W13" s="116">
        <v>-8</v>
      </c>
      <c r="X13" s="116">
        <v>1</v>
      </c>
      <c r="Y13" s="116">
        <v>1</v>
      </c>
      <c r="Z13" s="116">
        <v>4</v>
      </c>
      <c r="AA13" s="121">
        <v>-6</v>
      </c>
      <c r="AB13" s="116">
        <v>-2</v>
      </c>
      <c r="AC13" s="116">
        <v>2</v>
      </c>
      <c r="AD13" s="116">
        <v>2</v>
      </c>
      <c r="AE13" s="116">
        <v>0</v>
      </c>
      <c r="AF13" s="116">
        <v>34</v>
      </c>
      <c r="AG13" s="117">
        <f t="shared" si="6"/>
        <v>24</v>
      </c>
      <c r="AH13" s="114">
        <f t="shared" si="7"/>
        <v>2</v>
      </c>
      <c r="AI13" s="149" t="s">
        <v>84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41">
        <v>7</v>
      </c>
      <c r="H14" s="128">
        <v>4</v>
      </c>
      <c r="I14" s="133">
        <f t="shared" si="1"/>
        <v>0.5714285714285714</v>
      </c>
      <c r="J14" s="114">
        <v>5</v>
      </c>
      <c r="K14" s="114">
        <v>0</v>
      </c>
      <c r="L14" s="115">
        <f t="shared" si="2"/>
        <v>0</v>
      </c>
      <c r="M14" s="116">
        <v>0</v>
      </c>
      <c r="N14" s="116">
        <v>0</v>
      </c>
      <c r="O14" s="115">
        <v>0</v>
      </c>
      <c r="P14" s="116">
        <v>3</v>
      </c>
      <c r="Q14" s="116">
        <v>0</v>
      </c>
      <c r="R14" s="115">
        <f t="shared" si="8"/>
        <v>0</v>
      </c>
      <c r="S14" s="114">
        <f t="shared" si="3"/>
        <v>15</v>
      </c>
      <c r="T14" s="114">
        <f t="shared" si="3"/>
        <v>4</v>
      </c>
      <c r="U14" s="115">
        <f t="shared" si="4"/>
        <v>0.26666666666666666</v>
      </c>
      <c r="V14" s="114">
        <f t="shared" si="5"/>
        <v>8</v>
      </c>
      <c r="W14" s="116">
        <v>-6</v>
      </c>
      <c r="X14" s="116">
        <v>0</v>
      </c>
      <c r="Y14" s="116">
        <v>3</v>
      </c>
      <c r="Z14" s="116">
        <v>2</v>
      </c>
      <c r="AA14" s="116">
        <v>-3</v>
      </c>
      <c r="AB14" s="116">
        <v>-1</v>
      </c>
      <c r="AC14" s="116">
        <v>0</v>
      </c>
      <c r="AD14" s="116">
        <v>1</v>
      </c>
      <c r="AE14" s="116">
        <v>0</v>
      </c>
      <c r="AF14" s="116">
        <v>34</v>
      </c>
      <c r="AG14" s="117">
        <f t="shared" si="6"/>
        <v>8</v>
      </c>
      <c r="AH14" s="114">
        <f t="shared" si="7"/>
        <v>-7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>
        <v>10</v>
      </c>
      <c r="H15" s="114">
        <v>4</v>
      </c>
      <c r="I15" s="115">
        <f>H15/G15</f>
        <v>0.4</v>
      </c>
      <c r="J15" s="114">
        <v>10</v>
      </c>
      <c r="K15" s="114">
        <v>3</v>
      </c>
      <c r="L15" s="115">
        <f>K15/J15</f>
        <v>0.3</v>
      </c>
      <c r="M15" s="116">
        <v>1</v>
      </c>
      <c r="N15" s="116">
        <v>1</v>
      </c>
      <c r="O15" s="115">
        <f>N15/M15</f>
        <v>1</v>
      </c>
      <c r="P15" s="116">
        <v>4</v>
      </c>
      <c r="Q15" s="116">
        <v>3</v>
      </c>
      <c r="R15" s="115">
        <f t="shared" si="8"/>
        <v>0.75</v>
      </c>
      <c r="S15" s="114">
        <f t="shared" si="3"/>
        <v>25</v>
      </c>
      <c r="T15" s="114">
        <f t="shared" si="3"/>
        <v>11</v>
      </c>
      <c r="U15" s="115">
        <f>T15/S15</f>
        <v>0.44</v>
      </c>
      <c r="V15" s="128">
        <f t="shared" si="5"/>
        <v>20</v>
      </c>
      <c r="W15" s="116">
        <v>-12</v>
      </c>
      <c r="X15" s="116">
        <v>1</v>
      </c>
      <c r="Y15" s="116">
        <v>1</v>
      </c>
      <c r="Z15" s="116">
        <v>4</v>
      </c>
      <c r="AA15" s="116">
        <v>-4</v>
      </c>
      <c r="AB15" s="116">
        <v>0</v>
      </c>
      <c r="AC15" s="116">
        <v>2</v>
      </c>
      <c r="AD15" s="116">
        <v>1</v>
      </c>
      <c r="AE15" s="116">
        <v>0</v>
      </c>
      <c r="AF15" s="116">
        <v>34</v>
      </c>
      <c r="AG15" s="117">
        <f t="shared" si="6"/>
        <v>20</v>
      </c>
      <c r="AH15" s="114">
        <f t="shared" si="7"/>
        <v>-1</v>
      </c>
      <c r="AI15" s="42" t="s">
        <v>84</v>
      </c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>
        <v>13</v>
      </c>
      <c r="H16" s="114">
        <v>5</v>
      </c>
      <c r="I16" s="115">
        <f>H16/G16</f>
        <v>0.38461538461538464</v>
      </c>
      <c r="J16" s="114">
        <v>12</v>
      </c>
      <c r="K16" s="114">
        <v>5</v>
      </c>
      <c r="L16" s="115">
        <f>K16/J16</f>
        <v>0.4166666666666667</v>
      </c>
      <c r="M16" s="123">
        <v>1</v>
      </c>
      <c r="N16" s="123">
        <v>1</v>
      </c>
      <c r="O16" s="133">
        <f>N16/M16</f>
        <v>1</v>
      </c>
      <c r="P16" s="116">
        <v>10</v>
      </c>
      <c r="Q16" s="116">
        <v>7</v>
      </c>
      <c r="R16" s="115">
        <f t="shared" si="8"/>
        <v>0.7</v>
      </c>
      <c r="S16" s="114">
        <f t="shared" si="3"/>
        <v>36</v>
      </c>
      <c r="T16" s="114">
        <f t="shared" si="3"/>
        <v>18</v>
      </c>
      <c r="U16" s="115">
        <f>T16/S16</f>
        <v>0.5</v>
      </c>
      <c r="V16" s="128">
        <f t="shared" si="5"/>
        <v>30</v>
      </c>
      <c r="W16" s="116">
        <v>-10</v>
      </c>
      <c r="X16" s="123">
        <v>3</v>
      </c>
      <c r="Y16" s="123">
        <v>4</v>
      </c>
      <c r="Z16" s="123">
        <v>5</v>
      </c>
      <c r="AA16" s="116">
        <v>-2</v>
      </c>
      <c r="AB16" s="116">
        <v>-2</v>
      </c>
      <c r="AC16" s="123">
        <v>7</v>
      </c>
      <c r="AD16" s="116">
        <v>1</v>
      </c>
      <c r="AE16" s="116">
        <v>0</v>
      </c>
      <c r="AF16" s="116">
        <v>34</v>
      </c>
      <c r="AG16" s="117">
        <f t="shared" si="6"/>
        <v>30</v>
      </c>
      <c r="AH16" s="128">
        <f t="shared" si="7"/>
        <v>18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13">
        <v>5</v>
      </c>
      <c r="H17" s="114">
        <v>3</v>
      </c>
      <c r="I17" s="115">
        <f>H17/G17</f>
        <v>0.6</v>
      </c>
      <c r="J17" s="114">
        <v>6</v>
      </c>
      <c r="K17" s="114">
        <v>4</v>
      </c>
      <c r="L17" s="115">
        <f>K17/J17</f>
        <v>0.6666666666666666</v>
      </c>
      <c r="M17" s="116">
        <v>1</v>
      </c>
      <c r="N17" s="116">
        <v>0</v>
      </c>
      <c r="O17" s="115">
        <f>N17/M17</f>
        <v>0</v>
      </c>
      <c r="P17" s="116">
        <v>10</v>
      </c>
      <c r="Q17" s="116">
        <v>5</v>
      </c>
      <c r="R17" s="115">
        <f>Q17/P17</f>
        <v>0.5</v>
      </c>
      <c r="S17" s="114">
        <f t="shared" si="3"/>
        <v>22</v>
      </c>
      <c r="T17" s="114">
        <f t="shared" si="3"/>
        <v>12</v>
      </c>
      <c r="U17" s="115">
        <f>T17/S17</f>
        <v>0.5454545454545454</v>
      </c>
      <c r="V17" s="128">
        <f t="shared" si="5"/>
        <v>19</v>
      </c>
      <c r="W17" s="155">
        <v>-13</v>
      </c>
      <c r="X17" s="116">
        <v>2</v>
      </c>
      <c r="Y17" s="116">
        <v>2</v>
      </c>
      <c r="Z17" s="116">
        <v>3</v>
      </c>
      <c r="AA17" s="116">
        <v>-3</v>
      </c>
      <c r="AB17" s="116">
        <v>-2</v>
      </c>
      <c r="AC17" s="123">
        <v>6</v>
      </c>
      <c r="AD17" s="116">
        <v>1</v>
      </c>
      <c r="AE17" s="116">
        <v>0</v>
      </c>
      <c r="AF17" s="116">
        <v>33</v>
      </c>
      <c r="AG17" s="117">
        <f t="shared" si="6"/>
        <v>19</v>
      </c>
      <c r="AH17" s="114">
        <f t="shared" si="7"/>
        <v>5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41">
        <v>10</v>
      </c>
      <c r="H18" s="128">
        <v>6</v>
      </c>
      <c r="I18" s="133">
        <f>H18/G18</f>
        <v>0.6</v>
      </c>
      <c r="J18" s="128">
        <v>6</v>
      </c>
      <c r="K18" s="128">
        <v>3</v>
      </c>
      <c r="L18" s="133">
        <f>K18/J18</f>
        <v>0.5</v>
      </c>
      <c r="M18" s="116">
        <v>0</v>
      </c>
      <c r="N18" s="116">
        <v>0</v>
      </c>
      <c r="O18" s="115">
        <v>0</v>
      </c>
      <c r="P18" s="123">
        <v>4</v>
      </c>
      <c r="Q18" s="123">
        <v>4</v>
      </c>
      <c r="R18" s="133">
        <f>Q18/P18</f>
        <v>1</v>
      </c>
      <c r="S18" s="128">
        <f t="shared" si="3"/>
        <v>20</v>
      </c>
      <c r="T18" s="128">
        <f t="shared" si="3"/>
        <v>13</v>
      </c>
      <c r="U18" s="133">
        <f>T18/S18</f>
        <v>0.65</v>
      </c>
      <c r="V18" s="128">
        <f t="shared" si="5"/>
        <v>22</v>
      </c>
      <c r="W18" s="155">
        <v>-18</v>
      </c>
      <c r="X18" s="116">
        <v>0</v>
      </c>
      <c r="Y18" s="116">
        <v>0</v>
      </c>
      <c r="Z18" s="116">
        <v>1</v>
      </c>
      <c r="AA18" s="155">
        <v>-6</v>
      </c>
      <c r="AB18" s="155">
        <v>0</v>
      </c>
      <c r="AC18" s="123">
        <v>4</v>
      </c>
      <c r="AD18" s="123">
        <v>3</v>
      </c>
      <c r="AE18" s="116">
        <v>0</v>
      </c>
      <c r="AF18" s="116">
        <v>33</v>
      </c>
      <c r="AG18" s="117">
        <f t="shared" si="6"/>
        <v>22</v>
      </c>
      <c r="AH18" s="114">
        <f t="shared" si="7"/>
        <v>-1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44" t="s">
        <v>86</v>
      </c>
      <c r="H19" s="66"/>
      <c r="I19" s="56"/>
      <c r="J19" s="66"/>
      <c r="K19" s="66"/>
      <c r="L19" s="56"/>
      <c r="M19" s="67"/>
      <c r="N19" s="67"/>
      <c r="O19" s="56"/>
      <c r="P19" s="67"/>
      <c r="Q19" s="67"/>
      <c r="R19" s="56"/>
      <c r="S19" s="66"/>
      <c r="T19" s="66"/>
      <c r="U19" s="56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6"/>
      <c r="AH19" s="66">
        <f t="shared" si="0"/>
        <v>0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44" t="s">
        <v>86</v>
      </c>
      <c r="H20" s="66"/>
      <c r="I20" s="56"/>
      <c r="J20" s="66"/>
      <c r="K20" s="66"/>
      <c r="L20" s="56"/>
      <c r="M20" s="67"/>
      <c r="N20" s="67"/>
      <c r="O20" s="56"/>
      <c r="P20" s="67"/>
      <c r="Q20" s="67"/>
      <c r="R20" s="56"/>
      <c r="S20" s="66"/>
      <c r="T20" s="66"/>
      <c r="U20" s="56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6"/>
      <c r="AH20" s="66">
        <f t="shared" si="0"/>
        <v>0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13">
        <v>13</v>
      </c>
      <c r="H21" s="114">
        <v>5</v>
      </c>
      <c r="I21" s="115">
        <f>H21/G21</f>
        <v>0.38461538461538464</v>
      </c>
      <c r="J21" s="114">
        <v>12</v>
      </c>
      <c r="K21" s="114">
        <v>6</v>
      </c>
      <c r="L21" s="115">
        <f>K21/J21</f>
        <v>0.5</v>
      </c>
      <c r="M21" s="116">
        <v>0</v>
      </c>
      <c r="N21" s="116">
        <v>0</v>
      </c>
      <c r="O21" s="115">
        <v>0</v>
      </c>
      <c r="P21" s="116">
        <v>4</v>
      </c>
      <c r="Q21" s="116">
        <v>1</v>
      </c>
      <c r="R21" s="115">
        <f>Q21/P21</f>
        <v>0.25</v>
      </c>
      <c r="S21" s="114">
        <f>G21+J21+M21+P21</f>
        <v>29</v>
      </c>
      <c r="T21" s="114">
        <f>H21+K21+N21+Q21</f>
        <v>12</v>
      </c>
      <c r="U21" s="115">
        <f>T21/S21</f>
        <v>0.41379310344827586</v>
      </c>
      <c r="V21" s="204">
        <f>H21*2+K21*2+N21*3+Q21*1</f>
        <v>23</v>
      </c>
      <c r="W21" s="116">
        <v>-5</v>
      </c>
      <c r="X21" s="116">
        <v>0</v>
      </c>
      <c r="Y21" s="199">
        <v>7</v>
      </c>
      <c r="Z21" s="116">
        <v>3</v>
      </c>
      <c r="AA21" s="202">
        <v>-7</v>
      </c>
      <c r="AB21" s="116">
        <v>-2</v>
      </c>
      <c r="AC21" s="116">
        <v>3</v>
      </c>
      <c r="AD21" s="116">
        <v>1</v>
      </c>
      <c r="AE21" s="116">
        <v>0</v>
      </c>
      <c r="AF21" s="116">
        <v>18</v>
      </c>
      <c r="AG21" s="117">
        <f>V21</f>
        <v>23</v>
      </c>
      <c r="AH21" s="114">
        <f>(T21-S21)+SUM(V21:AE21)</f>
        <v>6</v>
      </c>
    </row>
    <row r="22" spans="1:35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113">
        <v>15</v>
      </c>
      <c r="H22" s="114">
        <v>10</v>
      </c>
      <c r="I22" s="115">
        <f>H22/G22</f>
        <v>0.6666666666666666</v>
      </c>
      <c r="J22" s="114">
        <v>6</v>
      </c>
      <c r="K22" s="114">
        <v>3</v>
      </c>
      <c r="L22" s="115">
        <f>K22/J22</f>
        <v>0.5</v>
      </c>
      <c r="M22" s="116">
        <v>0</v>
      </c>
      <c r="N22" s="116">
        <v>0</v>
      </c>
      <c r="O22" s="115">
        <v>0</v>
      </c>
      <c r="P22" s="116">
        <v>2</v>
      </c>
      <c r="Q22" s="116">
        <v>1</v>
      </c>
      <c r="R22" s="115">
        <f>Q22/P22</f>
        <v>0.5</v>
      </c>
      <c r="S22" s="114">
        <f>G22+J22+M22+P22</f>
        <v>23</v>
      </c>
      <c r="T22" s="114">
        <f>H22+K22+N22+Q22</f>
        <v>14</v>
      </c>
      <c r="U22" s="115">
        <f>T22/S22</f>
        <v>0.6086956521739131</v>
      </c>
      <c r="V22" s="204">
        <f>H22*2+K22*2+N22*3+Q22*1</f>
        <v>27</v>
      </c>
      <c r="W22" s="116">
        <v>-1</v>
      </c>
      <c r="X22" s="199">
        <v>11</v>
      </c>
      <c r="Y22" s="116">
        <v>2</v>
      </c>
      <c r="Z22" s="116">
        <v>1</v>
      </c>
      <c r="AA22" s="116">
        <v>-1</v>
      </c>
      <c r="AB22" s="116">
        <v>-1</v>
      </c>
      <c r="AC22" s="116">
        <v>1</v>
      </c>
      <c r="AD22" s="116">
        <v>0</v>
      </c>
      <c r="AE22" s="116">
        <v>0</v>
      </c>
      <c r="AF22" s="116">
        <v>34</v>
      </c>
      <c r="AG22" s="117">
        <f>V22</f>
        <v>27</v>
      </c>
      <c r="AH22" s="204">
        <f>(T22-S22)+SUM(V22:AE22)</f>
        <v>30</v>
      </c>
      <c r="AI22" s="210" t="s">
        <v>84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0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0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0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0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0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0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0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0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0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0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141">
        <f>SUM(G3:G32)</f>
        <v>111</v>
      </c>
      <c r="H33" s="141">
        <f>SUM(H3:H32)</f>
        <v>57</v>
      </c>
      <c r="I33" s="133">
        <f>H33/G33</f>
        <v>0.5135135135135135</v>
      </c>
      <c r="J33" s="55">
        <f>SUM(J3:J32)</f>
        <v>92</v>
      </c>
      <c r="K33" s="55">
        <f>SUM(K3:K32)</f>
        <v>36</v>
      </c>
      <c r="L33" s="56">
        <f>K33/J33</f>
        <v>0.391304347826087</v>
      </c>
      <c r="M33" s="55">
        <f>SUM(M3:M32)</f>
        <v>4</v>
      </c>
      <c r="N33" s="55">
        <f>SUM(N3:N32)</f>
        <v>2</v>
      </c>
      <c r="O33" s="56">
        <f>N33/M33</f>
        <v>0.5</v>
      </c>
      <c r="P33" s="141">
        <f>SUM(P3:P32)</f>
        <v>76</v>
      </c>
      <c r="Q33" s="141">
        <f>SUM(Q3:Q32)</f>
        <v>39</v>
      </c>
      <c r="R33" s="133">
        <f>Q33/P33</f>
        <v>0.5131578947368421</v>
      </c>
      <c r="S33" s="55">
        <f>SUM(S3:S32)</f>
        <v>283</v>
      </c>
      <c r="T33" s="55">
        <f>SUM(T3:T32)</f>
        <v>134</v>
      </c>
      <c r="U33" s="56">
        <f>T33/S33</f>
        <v>0.4734982332155477</v>
      </c>
      <c r="V33" s="55">
        <f aca="true" t="shared" si="9" ref="V33:AG33">SUM(V3:V32)</f>
        <v>231</v>
      </c>
      <c r="W33" s="55">
        <f t="shared" si="9"/>
        <v>-113</v>
      </c>
      <c r="X33" s="55">
        <f t="shared" si="9"/>
        <v>25</v>
      </c>
      <c r="Y33" s="55">
        <f t="shared" si="9"/>
        <v>23</v>
      </c>
      <c r="Z33" s="55">
        <f t="shared" si="9"/>
        <v>29</v>
      </c>
      <c r="AA33" s="55">
        <f t="shared" si="9"/>
        <v>-39</v>
      </c>
      <c r="AB33" s="55">
        <f t="shared" si="9"/>
        <v>-14</v>
      </c>
      <c r="AC33" s="55">
        <f t="shared" si="9"/>
        <v>32</v>
      </c>
      <c r="AD33" s="55">
        <f t="shared" si="9"/>
        <v>20</v>
      </c>
      <c r="AE33" s="55">
        <f t="shared" si="9"/>
        <v>0</v>
      </c>
      <c r="AF33" s="55">
        <f t="shared" si="9"/>
        <v>354</v>
      </c>
      <c r="AG33" s="55">
        <f t="shared" si="9"/>
        <v>231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114</v>
      </c>
      <c r="I34" s="55"/>
      <c r="J34" s="55"/>
      <c r="K34" s="83">
        <f>K33*2</f>
        <v>72</v>
      </c>
      <c r="L34" s="55"/>
      <c r="M34" s="55"/>
      <c r="N34" s="83">
        <f>N33*3</f>
        <v>6</v>
      </c>
      <c r="O34" s="55"/>
      <c r="P34" s="55"/>
      <c r="Q34" s="83">
        <f>Q33*1</f>
        <v>39</v>
      </c>
      <c r="R34" s="55"/>
      <c r="S34" s="55"/>
      <c r="T34" s="55"/>
      <c r="U34" s="55"/>
      <c r="V34" s="83">
        <f>H34+K34+N34+Q34</f>
        <v>231</v>
      </c>
      <c r="W34" s="79"/>
      <c r="X34" s="169">
        <f>X33+Y33</f>
        <v>48</v>
      </c>
      <c r="Y34" s="170"/>
      <c r="Z34" s="171">
        <f>Z33+AA33</f>
        <v>-10</v>
      </c>
      <c r="AA34" s="172"/>
      <c r="AB34" s="81"/>
      <c r="AC34" s="81"/>
      <c r="AD34" s="79"/>
      <c r="AE34" s="79"/>
      <c r="AF34" s="79"/>
      <c r="AG34" s="211">
        <f>S34+V34+Y34+AB34</f>
        <v>231</v>
      </c>
      <c r="AH34" s="141">
        <f>SUM(AH3:AH32)</f>
        <v>45</v>
      </c>
      <c r="AI34" s="84"/>
      <c r="AJ34" s="84"/>
    </row>
  </sheetData>
  <sheetProtection/>
  <mergeCells count="10">
    <mergeCell ref="AH1:AH2"/>
    <mergeCell ref="X34:Y34"/>
    <mergeCell ref="Z34:AA34"/>
    <mergeCell ref="C1:C2"/>
    <mergeCell ref="D1:F2"/>
    <mergeCell ref="AB1:AB2"/>
    <mergeCell ref="AC1:AC2"/>
    <mergeCell ref="Z1:Z2"/>
    <mergeCell ref="AA1:AA2"/>
    <mergeCell ref="AE1:AE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&amp;C&amp;12Technický zápis sezóny 2019/2020 - Štěpán Prášil</oddHeader>
    <oddFooter>&amp;L&amp;8Zpracoval: Antonín Zezula, 776 227 070, 511 116 044, antonin@zezula.cz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selection activeCell="G33" sqref="G33:AH34"/>
    </sheetView>
  </sheetViews>
  <sheetFormatPr defaultColWidth="9.25390625" defaultRowHeight="12.75"/>
  <cols>
    <col min="1" max="1" width="6.50390625" style="0" bestFit="1" customWidth="1"/>
    <col min="2" max="2" width="14.25390625" style="0" bestFit="1" customWidth="1"/>
    <col min="3" max="3" width="2.75390625" style="0" customWidth="1"/>
    <col min="4" max="4" width="4.50390625" style="0" customWidth="1"/>
    <col min="5" max="5" width="0.74609375" style="0" customWidth="1"/>
    <col min="6" max="6" width="4.50390625" style="0" customWidth="1"/>
    <col min="7" max="33" width="4.50390625" style="20" customWidth="1"/>
    <col min="34" max="34" width="4.375" style="20" customWidth="1"/>
  </cols>
  <sheetData>
    <row r="1" spans="1:34" ht="15" customHeight="1">
      <c r="A1" s="1" t="s">
        <v>18</v>
      </c>
      <c r="B1" s="2" t="s">
        <v>82</v>
      </c>
      <c r="C1" s="175" t="s">
        <v>24</v>
      </c>
      <c r="D1" s="177" t="s">
        <v>32</v>
      </c>
      <c r="E1" s="178"/>
      <c r="F1" s="179"/>
      <c r="G1" s="5"/>
      <c r="H1" s="3" t="s">
        <v>0</v>
      </c>
      <c r="I1" s="1"/>
      <c r="J1" s="5"/>
      <c r="K1" s="3" t="s">
        <v>1</v>
      </c>
      <c r="L1" s="1"/>
      <c r="M1" s="5"/>
      <c r="N1" s="5" t="s">
        <v>2</v>
      </c>
      <c r="O1" s="3"/>
      <c r="P1" s="5"/>
      <c r="Q1" s="5" t="s">
        <v>3</v>
      </c>
      <c r="R1" s="3"/>
      <c r="S1" s="5"/>
      <c r="T1" s="5" t="s">
        <v>4</v>
      </c>
      <c r="U1" s="3"/>
      <c r="V1" s="12" t="s">
        <v>5</v>
      </c>
      <c r="W1" s="6" t="s">
        <v>5</v>
      </c>
      <c r="X1" s="6" t="s">
        <v>9</v>
      </c>
      <c r="Y1" s="6" t="s">
        <v>9</v>
      </c>
      <c r="Z1" s="183" t="s">
        <v>37</v>
      </c>
      <c r="AA1" s="183" t="s">
        <v>38</v>
      </c>
      <c r="AB1" s="183" t="s">
        <v>39</v>
      </c>
      <c r="AC1" s="183" t="s">
        <v>40</v>
      </c>
      <c r="AD1" s="6" t="s">
        <v>19</v>
      </c>
      <c r="AE1" s="173" t="s">
        <v>22</v>
      </c>
      <c r="AF1" s="7" t="s">
        <v>21</v>
      </c>
      <c r="AG1" s="12" t="s">
        <v>5</v>
      </c>
      <c r="AH1" s="167" t="s">
        <v>30</v>
      </c>
    </row>
    <row r="2" spans="1:34" ht="15" customHeight="1">
      <c r="A2" s="1" t="s">
        <v>16</v>
      </c>
      <c r="B2" s="2" t="s">
        <v>17</v>
      </c>
      <c r="C2" s="176"/>
      <c r="D2" s="180"/>
      <c r="E2" s="181"/>
      <c r="F2" s="182"/>
      <c r="G2" s="3" t="s">
        <v>7</v>
      </c>
      <c r="H2" s="1" t="s">
        <v>6</v>
      </c>
      <c r="I2" s="9" t="s">
        <v>8</v>
      </c>
      <c r="J2" s="3" t="s">
        <v>7</v>
      </c>
      <c r="K2" s="1" t="s">
        <v>6</v>
      </c>
      <c r="L2" s="9" t="s">
        <v>8</v>
      </c>
      <c r="M2" s="3" t="s">
        <v>7</v>
      </c>
      <c r="N2" s="1" t="s">
        <v>6</v>
      </c>
      <c r="O2" s="9" t="s">
        <v>8</v>
      </c>
      <c r="P2" s="3" t="s">
        <v>7</v>
      </c>
      <c r="Q2" s="1" t="s">
        <v>6</v>
      </c>
      <c r="R2" s="9" t="s">
        <v>8</v>
      </c>
      <c r="S2" s="3" t="s">
        <v>7</v>
      </c>
      <c r="T2" s="1" t="s">
        <v>6</v>
      </c>
      <c r="U2" s="9" t="s">
        <v>8</v>
      </c>
      <c r="V2" s="13" t="s">
        <v>6</v>
      </c>
      <c r="W2" s="8" t="s">
        <v>10</v>
      </c>
      <c r="X2" s="8" t="s">
        <v>11</v>
      </c>
      <c r="Y2" s="8" t="s">
        <v>12</v>
      </c>
      <c r="Z2" s="184"/>
      <c r="AA2" s="184"/>
      <c r="AB2" s="184"/>
      <c r="AC2" s="184"/>
      <c r="AD2" s="8" t="s">
        <v>14</v>
      </c>
      <c r="AE2" s="174"/>
      <c r="AF2" s="9" t="s">
        <v>20</v>
      </c>
      <c r="AG2" s="13" t="s">
        <v>6</v>
      </c>
      <c r="AH2" s="168"/>
    </row>
    <row r="3" spans="1:34" ht="12" customHeight="1">
      <c r="A3" s="10">
        <v>44471</v>
      </c>
      <c r="B3" s="4" t="s">
        <v>81</v>
      </c>
      <c r="C3" s="1" t="s">
        <v>25</v>
      </c>
      <c r="D3" s="14">
        <v>55</v>
      </c>
      <c r="E3" s="14" t="s">
        <v>33</v>
      </c>
      <c r="F3" s="14">
        <v>50</v>
      </c>
      <c r="G3" s="113">
        <v>4</v>
      </c>
      <c r="H3" s="114">
        <v>2</v>
      </c>
      <c r="I3" s="115">
        <f>H3/G3</f>
        <v>0.5</v>
      </c>
      <c r="J3" s="114">
        <v>1</v>
      </c>
      <c r="K3" s="114">
        <v>0</v>
      </c>
      <c r="L3" s="115">
        <v>0</v>
      </c>
      <c r="M3" s="116">
        <v>0</v>
      </c>
      <c r="N3" s="116">
        <v>0</v>
      </c>
      <c r="O3" s="115">
        <v>0</v>
      </c>
      <c r="P3" s="116">
        <v>0</v>
      </c>
      <c r="Q3" s="116">
        <v>0</v>
      </c>
      <c r="R3" s="115">
        <v>0</v>
      </c>
      <c r="S3" s="114">
        <f aca="true" t="shared" si="0" ref="S3:T6">G3+J3+M3+P3</f>
        <v>5</v>
      </c>
      <c r="T3" s="114">
        <f t="shared" si="0"/>
        <v>2</v>
      </c>
      <c r="U3" s="115">
        <f>T3/S3</f>
        <v>0.4</v>
      </c>
      <c r="V3" s="114">
        <f>H3*2+K3*2+N3*3+Q3*1</f>
        <v>4</v>
      </c>
      <c r="W3" s="116">
        <v>-2</v>
      </c>
      <c r="X3" s="116">
        <v>1</v>
      </c>
      <c r="Y3" s="116">
        <v>1</v>
      </c>
      <c r="Z3" s="116">
        <v>0</v>
      </c>
      <c r="AA3" s="116">
        <v>-1</v>
      </c>
      <c r="AB3" s="116">
        <v>0</v>
      </c>
      <c r="AC3" s="116">
        <v>0</v>
      </c>
      <c r="AD3" s="116">
        <v>0</v>
      </c>
      <c r="AE3" s="116">
        <v>0</v>
      </c>
      <c r="AF3" s="116">
        <v>20</v>
      </c>
      <c r="AG3" s="117">
        <f>V3</f>
        <v>4</v>
      </c>
      <c r="AH3" s="114">
        <f>(T3-S3)+SUM(V3:AE3)</f>
        <v>0</v>
      </c>
    </row>
    <row r="4" spans="1:34" ht="12" customHeight="1">
      <c r="A4" s="10">
        <v>44472</v>
      </c>
      <c r="B4" s="4" t="s">
        <v>81</v>
      </c>
      <c r="C4" s="1" t="s">
        <v>26</v>
      </c>
      <c r="D4" s="14">
        <v>80</v>
      </c>
      <c r="E4" s="14" t="s">
        <v>33</v>
      </c>
      <c r="F4" s="14">
        <v>54</v>
      </c>
      <c r="G4" s="113">
        <v>2</v>
      </c>
      <c r="H4" s="114">
        <v>1</v>
      </c>
      <c r="I4" s="115">
        <f>H4/G4</f>
        <v>0.5</v>
      </c>
      <c r="J4" s="114">
        <v>1</v>
      </c>
      <c r="K4" s="114">
        <v>0</v>
      </c>
      <c r="L4" s="115">
        <v>0</v>
      </c>
      <c r="M4" s="116">
        <v>0</v>
      </c>
      <c r="N4" s="116">
        <v>0</v>
      </c>
      <c r="O4" s="115">
        <v>0</v>
      </c>
      <c r="P4" s="116">
        <v>2</v>
      </c>
      <c r="Q4" s="116">
        <v>0</v>
      </c>
      <c r="R4" s="115">
        <v>0</v>
      </c>
      <c r="S4" s="114">
        <f t="shared" si="0"/>
        <v>5</v>
      </c>
      <c r="T4" s="114">
        <f t="shared" si="0"/>
        <v>1</v>
      </c>
      <c r="U4" s="115">
        <f>T4/S4</f>
        <v>0.2</v>
      </c>
      <c r="V4" s="114">
        <f>H4*2+K4*2+N4*3+Q4*1</f>
        <v>2</v>
      </c>
      <c r="W4" s="116">
        <v>-2</v>
      </c>
      <c r="X4" s="116">
        <v>1</v>
      </c>
      <c r="Y4" s="116">
        <v>0</v>
      </c>
      <c r="Z4" s="116">
        <v>0</v>
      </c>
      <c r="AA4" s="116">
        <v>-1</v>
      </c>
      <c r="AB4" s="116">
        <v>0</v>
      </c>
      <c r="AC4" s="116">
        <v>1</v>
      </c>
      <c r="AD4" s="116">
        <v>1</v>
      </c>
      <c r="AE4" s="116">
        <v>0</v>
      </c>
      <c r="AF4" s="116">
        <v>20</v>
      </c>
      <c r="AG4" s="117">
        <f>V4</f>
        <v>2</v>
      </c>
      <c r="AH4" s="114">
        <f>(T4-S4)+SUM(V4:AE4)</f>
        <v>-2</v>
      </c>
    </row>
    <row r="5" spans="1:34" ht="12" customHeight="1">
      <c r="A5" s="10">
        <v>44485</v>
      </c>
      <c r="B5" s="4" t="s">
        <v>83</v>
      </c>
      <c r="C5" s="1" t="s">
        <v>27</v>
      </c>
      <c r="D5" s="14">
        <v>67</v>
      </c>
      <c r="E5" s="14" t="s">
        <v>33</v>
      </c>
      <c r="F5" s="14">
        <v>59</v>
      </c>
      <c r="G5" s="113">
        <v>1</v>
      </c>
      <c r="H5" s="114">
        <v>1</v>
      </c>
      <c r="I5" s="115">
        <f>H5/G5</f>
        <v>1</v>
      </c>
      <c r="J5" s="114">
        <v>1</v>
      </c>
      <c r="K5" s="114">
        <v>0</v>
      </c>
      <c r="L5" s="115">
        <v>0</v>
      </c>
      <c r="M5" s="116">
        <v>0</v>
      </c>
      <c r="N5" s="116">
        <v>0</v>
      </c>
      <c r="O5" s="115">
        <v>0</v>
      </c>
      <c r="P5" s="116">
        <v>0</v>
      </c>
      <c r="Q5" s="116">
        <v>0</v>
      </c>
      <c r="R5" s="115">
        <v>0</v>
      </c>
      <c r="S5" s="114">
        <f t="shared" si="0"/>
        <v>2</v>
      </c>
      <c r="T5" s="114">
        <f t="shared" si="0"/>
        <v>1</v>
      </c>
      <c r="U5" s="115">
        <f>T5/S5</f>
        <v>0.5</v>
      </c>
      <c r="V5" s="114">
        <f>H5*2+K5*2+N5*3+Q5*1</f>
        <v>2</v>
      </c>
      <c r="W5" s="116">
        <v>0</v>
      </c>
      <c r="X5" s="116">
        <v>0</v>
      </c>
      <c r="Y5" s="116">
        <v>0</v>
      </c>
      <c r="Z5" s="116">
        <v>0</v>
      </c>
      <c r="AA5" s="116">
        <v>0</v>
      </c>
      <c r="AB5" s="116">
        <v>0</v>
      </c>
      <c r="AC5" s="116">
        <v>1</v>
      </c>
      <c r="AD5" s="116">
        <v>0</v>
      </c>
      <c r="AE5" s="116">
        <v>0</v>
      </c>
      <c r="AF5" s="116">
        <v>18</v>
      </c>
      <c r="AG5" s="117">
        <f>V5</f>
        <v>2</v>
      </c>
      <c r="AH5" s="114">
        <f>(T5-S5)+SUM(V5:AE5)</f>
        <v>2</v>
      </c>
    </row>
    <row r="6" spans="1:34" ht="12" customHeight="1">
      <c r="A6" s="10">
        <v>44485</v>
      </c>
      <c r="B6" s="4" t="s">
        <v>83</v>
      </c>
      <c r="C6" s="1" t="s">
        <v>28</v>
      </c>
      <c r="D6" s="14">
        <v>46</v>
      </c>
      <c r="E6" s="14" t="s">
        <v>33</v>
      </c>
      <c r="F6" s="14">
        <v>39</v>
      </c>
      <c r="G6" s="113">
        <v>0</v>
      </c>
      <c r="H6" s="114">
        <v>0</v>
      </c>
      <c r="I6" s="115">
        <v>0</v>
      </c>
      <c r="J6" s="114">
        <v>0</v>
      </c>
      <c r="K6" s="114">
        <v>0</v>
      </c>
      <c r="L6" s="115">
        <v>0</v>
      </c>
      <c r="M6" s="116">
        <v>0</v>
      </c>
      <c r="N6" s="116">
        <v>0</v>
      </c>
      <c r="O6" s="115">
        <v>0</v>
      </c>
      <c r="P6" s="116">
        <v>0</v>
      </c>
      <c r="Q6" s="116">
        <v>0</v>
      </c>
      <c r="R6" s="115">
        <v>0</v>
      </c>
      <c r="S6" s="114">
        <f t="shared" si="0"/>
        <v>0</v>
      </c>
      <c r="T6" s="114">
        <f t="shared" si="0"/>
        <v>0</v>
      </c>
      <c r="U6" s="115">
        <v>0</v>
      </c>
      <c r="V6" s="114">
        <f>H6*2+K6*2+N6*3+Q6*1</f>
        <v>0</v>
      </c>
      <c r="W6" s="116">
        <v>-2</v>
      </c>
      <c r="X6" s="116">
        <v>0</v>
      </c>
      <c r="Y6" s="116">
        <v>0</v>
      </c>
      <c r="Z6" s="116">
        <v>0</v>
      </c>
      <c r="AA6" s="116">
        <v>0</v>
      </c>
      <c r="AB6" s="116">
        <v>0</v>
      </c>
      <c r="AC6" s="116">
        <v>0</v>
      </c>
      <c r="AD6" s="116">
        <v>0</v>
      </c>
      <c r="AE6" s="116">
        <v>0</v>
      </c>
      <c r="AF6" s="116">
        <v>18</v>
      </c>
      <c r="AG6" s="117">
        <f>V6</f>
        <v>0</v>
      </c>
      <c r="AH6" s="114">
        <f>(T6-S6)+SUM(V6:AE6)</f>
        <v>-2</v>
      </c>
    </row>
    <row r="7" spans="1:34" ht="12" customHeight="1">
      <c r="A7" s="10">
        <v>44534</v>
      </c>
      <c r="B7" s="4" t="s">
        <v>90</v>
      </c>
      <c r="C7" s="1" t="s">
        <v>29</v>
      </c>
      <c r="D7" s="14">
        <v>77</v>
      </c>
      <c r="E7" s="14" t="s">
        <v>33</v>
      </c>
      <c r="F7" s="14">
        <v>37</v>
      </c>
      <c r="G7" s="144" t="s">
        <v>99</v>
      </c>
      <c r="H7" s="114"/>
      <c r="I7" s="115"/>
      <c r="J7" s="114"/>
      <c r="K7" s="114"/>
      <c r="L7" s="115"/>
      <c r="M7" s="116"/>
      <c r="N7" s="116"/>
      <c r="O7" s="115"/>
      <c r="P7" s="116"/>
      <c r="Q7" s="116"/>
      <c r="R7" s="115"/>
      <c r="S7" s="114"/>
      <c r="T7" s="114"/>
      <c r="U7" s="115"/>
      <c r="V7" s="114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4"/>
      <c r="AH7" s="66">
        <f aca="true" t="shared" si="1" ref="AH7:AH32">(T7-S7)+SUM(V7:AE7)</f>
        <v>0</v>
      </c>
    </row>
    <row r="8" spans="1:34" ht="12" customHeight="1">
      <c r="A8" s="10">
        <v>44534</v>
      </c>
      <c r="B8" s="4" t="s">
        <v>90</v>
      </c>
      <c r="C8" s="1" t="s">
        <v>58</v>
      </c>
      <c r="D8" s="14">
        <v>67</v>
      </c>
      <c r="E8" s="14" t="s">
        <v>33</v>
      </c>
      <c r="F8" s="14">
        <v>56</v>
      </c>
      <c r="G8" s="144" t="s">
        <v>99</v>
      </c>
      <c r="H8" s="114"/>
      <c r="I8" s="115"/>
      <c r="J8" s="114"/>
      <c r="K8" s="114"/>
      <c r="L8" s="115"/>
      <c r="M8" s="116"/>
      <c r="N8" s="116"/>
      <c r="O8" s="115"/>
      <c r="P8" s="116"/>
      <c r="Q8" s="116"/>
      <c r="R8" s="115"/>
      <c r="S8" s="114"/>
      <c r="T8" s="114"/>
      <c r="U8" s="115"/>
      <c r="V8" s="11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4"/>
      <c r="AH8" s="66">
        <f t="shared" si="1"/>
        <v>0</v>
      </c>
    </row>
    <row r="9" spans="1:34" ht="12" customHeight="1">
      <c r="A9" s="10">
        <v>44569</v>
      </c>
      <c r="B9" s="4" t="s">
        <v>91</v>
      </c>
      <c r="C9" s="1" t="s">
        <v>44</v>
      </c>
      <c r="D9" s="14">
        <v>60</v>
      </c>
      <c r="E9" s="14" t="s">
        <v>33</v>
      </c>
      <c r="F9" s="14">
        <v>41</v>
      </c>
      <c r="G9" s="122" t="s">
        <v>87</v>
      </c>
      <c r="H9" s="114"/>
      <c r="I9" s="115"/>
      <c r="J9" s="114"/>
      <c r="K9" s="114"/>
      <c r="L9" s="115"/>
      <c r="M9" s="116"/>
      <c r="N9" s="116"/>
      <c r="O9" s="115"/>
      <c r="P9" s="116"/>
      <c r="Q9" s="116"/>
      <c r="R9" s="115"/>
      <c r="S9" s="114"/>
      <c r="T9" s="114"/>
      <c r="U9" s="115"/>
      <c r="V9" s="114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4"/>
      <c r="AH9" s="66">
        <f t="shared" si="1"/>
        <v>0</v>
      </c>
    </row>
    <row r="10" spans="1:34" ht="12" customHeight="1">
      <c r="A10" s="10">
        <v>44569</v>
      </c>
      <c r="B10" s="4" t="s">
        <v>91</v>
      </c>
      <c r="C10" s="1" t="s">
        <v>45</v>
      </c>
      <c r="D10" s="14">
        <v>81</v>
      </c>
      <c r="E10" s="14" t="s">
        <v>33</v>
      </c>
      <c r="F10" s="14">
        <v>58</v>
      </c>
      <c r="G10" s="113">
        <v>4</v>
      </c>
      <c r="H10" s="114">
        <v>3</v>
      </c>
      <c r="I10" s="115">
        <f>H10/G10</f>
        <v>0.75</v>
      </c>
      <c r="J10" s="114">
        <v>0</v>
      </c>
      <c r="K10" s="114">
        <v>0</v>
      </c>
      <c r="L10" s="115">
        <v>0</v>
      </c>
      <c r="M10" s="116">
        <v>0</v>
      </c>
      <c r="N10" s="116">
        <v>0</v>
      </c>
      <c r="O10" s="115">
        <v>0</v>
      </c>
      <c r="P10" s="116">
        <v>0</v>
      </c>
      <c r="Q10" s="116">
        <v>0</v>
      </c>
      <c r="R10" s="115">
        <v>0</v>
      </c>
      <c r="S10" s="114">
        <f>G10+J10+M10+P10</f>
        <v>4</v>
      </c>
      <c r="T10" s="114">
        <f>H10+K10+N10+Q10</f>
        <v>3</v>
      </c>
      <c r="U10" s="115">
        <f>T10/S10</f>
        <v>0.75</v>
      </c>
      <c r="V10" s="114">
        <f>H10*2+K10*2+N10*3+Q10*1</f>
        <v>6</v>
      </c>
      <c r="W10" s="116">
        <v>-2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24</v>
      </c>
      <c r="AG10" s="117">
        <f>V10</f>
        <v>6</v>
      </c>
      <c r="AH10" s="114">
        <f>(T10-S10)+SUM(V10:AE10)</f>
        <v>3</v>
      </c>
    </row>
    <row r="11" spans="1:34" ht="12" customHeight="1">
      <c r="A11" s="10">
        <v>44576</v>
      </c>
      <c r="B11" s="4" t="s">
        <v>81</v>
      </c>
      <c r="C11" s="1" t="s">
        <v>46</v>
      </c>
      <c r="D11" s="14">
        <v>70</v>
      </c>
      <c r="E11" s="14" t="s">
        <v>33</v>
      </c>
      <c r="F11" s="14">
        <v>50</v>
      </c>
      <c r="G11" s="113">
        <v>0</v>
      </c>
      <c r="H11" s="114">
        <v>0</v>
      </c>
      <c r="I11" s="115">
        <v>0</v>
      </c>
      <c r="J11" s="114">
        <v>0</v>
      </c>
      <c r="K11" s="114">
        <v>0</v>
      </c>
      <c r="L11" s="115">
        <v>0</v>
      </c>
      <c r="M11" s="116">
        <v>0</v>
      </c>
      <c r="N11" s="116">
        <v>0</v>
      </c>
      <c r="O11" s="115">
        <v>0</v>
      </c>
      <c r="P11" s="116">
        <v>0</v>
      </c>
      <c r="Q11" s="116">
        <v>0</v>
      </c>
      <c r="R11" s="115">
        <v>0</v>
      </c>
      <c r="S11" s="114">
        <f>G11+J11+M11+P11</f>
        <v>0</v>
      </c>
      <c r="T11" s="114">
        <f>H11+K11+N11+Q11</f>
        <v>0</v>
      </c>
      <c r="U11" s="115">
        <v>0</v>
      </c>
      <c r="V11" s="114">
        <f>H11*2+K11*2+N11*3+Q11*1</f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5</v>
      </c>
      <c r="AG11" s="117">
        <f>V11</f>
        <v>0</v>
      </c>
      <c r="AH11" s="114">
        <f>(T11-S11)+SUM(V11:AE11)</f>
        <v>0</v>
      </c>
    </row>
    <row r="12" spans="1:34" ht="12" customHeight="1">
      <c r="A12" s="10">
        <v>44576</v>
      </c>
      <c r="B12" s="4" t="s">
        <v>81</v>
      </c>
      <c r="C12" s="7" t="s">
        <v>47</v>
      </c>
      <c r="D12" s="14">
        <v>58</v>
      </c>
      <c r="E12" s="14" t="s">
        <v>33</v>
      </c>
      <c r="F12" s="14">
        <v>70</v>
      </c>
      <c r="G12" s="122" t="s">
        <v>87</v>
      </c>
      <c r="H12" s="114"/>
      <c r="I12" s="115"/>
      <c r="J12" s="114"/>
      <c r="K12" s="114"/>
      <c r="L12" s="115"/>
      <c r="M12" s="116"/>
      <c r="N12" s="116"/>
      <c r="O12" s="115"/>
      <c r="P12" s="116"/>
      <c r="Q12" s="116"/>
      <c r="R12" s="115"/>
      <c r="S12" s="114"/>
      <c r="T12" s="114"/>
      <c r="U12" s="115"/>
      <c r="V12" s="114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4"/>
      <c r="AH12" s="66">
        <f t="shared" si="1"/>
        <v>0</v>
      </c>
    </row>
    <row r="13" spans="1:34" ht="12" customHeight="1">
      <c r="A13" s="31">
        <v>44611</v>
      </c>
      <c r="B13" s="4" t="s">
        <v>92</v>
      </c>
      <c r="C13" s="1" t="s">
        <v>50</v>
      </c>
      <c r="D13" s="14">
        <v>51</v>
      </c>
      <c r="E13" s="14" t="s">
        <v>33</v>
      </c>
      <c r="F13" s="14">
        <v>66</v>
      </c>
      <c r="G13" s="113">
        <v>0</v>
      </c>
      <c r="H13" s="114">
        <v>0</v>
      </c>
      <c r="I13" s="115">
        <v>0</v>
      </c>
      <c r="J13" s="114">
        <v>0</v>
      </c>
      <c r="K13" s="114">
        <v>0</v>
      </c>
      <c r="L13" s="115">
        <v>0</v>
      </c>
      <c r="M13" s="116">
        <v>0</v>
      </c>
      <c r="N13" s="116">
        <v>0</v>
      </c>
      <c r="O13" s="115">
        <v>0</v>
      </c>
      <c r="P13" s="116">
        <v>0</v>
      </c>
      <c r="Q13" s="116">
        <v>0</v>
      </c>
      <c r="R13" s="115">
        <v>0</v>
      </c>
      <c r="S13" s="114">
        <f aca="true" t="shared" si="2" ref="S13:T16">G13+J13+M13+P13</f>
        <v>0</v>
      </c>
      <c r="T13" s="114">
        <f t="shared" si="2"/>
        <v>0</v>
      </c>
      <c r="U13" s="115">
        <v>0</v>
      </c>
      <c r="V13" s="114">
        <f>H13*2+K13*2+N13*3+Q13*1</f>
        <v>0</v>
      </c>
      <c r="W13" s="116">
        <v>0</v>
      </c>
      <c r="X13" s="116">
        <v>0</v>
      </c>
      <c r="Y13" s="116">
        <v>0</v>
      </c>
      <c r="Z13" s="116">
        <v>1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5</v>
      </c>
      <c r="AG13" s="117">
        <f>V13</f>
        <v>0</v>
      </c>
      <c r="AH13" s="114">
        <f>(T13-S13)+SUM(V13:AE13)</f>
        <v>1</v>
      </c>
    </row>
    <row r="14" spans="1:34" ht="12" customHeight="1">
      <c r="A14" s="31">
        <v>44611</v>
      </c>
      <c r="B14" s="4" t="s">
        <v>92</v>
      </c>
      <c r="C14" s="1" t="s">
        <v>36</v>
      </c>
      <c r="D14" s="14">
        <v>59</v>
      </c>
      <c r="E14" s="14" t="s">
        <v>33</v>
      </c>
      <c r="F14" s="14">
        <v>81</v>
      </c>
      <c r="G14" s="113">
        <v>3</v>
      </c>
      <c r="H14" s="114">
        <v>1</v>
      </c>
      <c r="I14" s="115">
        <f>H14/G14</f>
        <v>0.3333333333333333</v>
      </c>
      <c r="J14" s="114">
        <v>1</v>
      </c>
      <c r="K14" s="114">
        <v>0</v>
      </c>
      <c r="L14" s="115">
        <v>0</v>
      </c>
      <c r="M14" s="116">
        <v>0</v>
      </c>
      <c r="N14" s="116">
        <v>0</v>
      </c>
      <c r="O14" s="115">
        <v>0</v>
      </c>
      <c r="P14" s="116">
        <v>0</v>
      </c>
      <c r="Q14" s="116">
        <v>0</v>
      </c>
      <c r="R14" s="115">
        <v>0</v>
      </c>
      <c r="S14" s="114">
        <f t="shared" si="2"/>
        <v>4</v>
      </c>
      <c r="T14" s="114">
        <f t="shared" si="2"/>
        <v>1</v>
      </c>
      <c r="U14" s="115">
        <f>T14/S14</f>
        <v>0.25</v>
      </c>
      <c r="V14" s="114">
        <f>H14*2+K14*2+N14*3+Q14*1</f>
        <v>2</v>
      </c>
      <c r="W14" s="116">
        <v>-2</v>
      </c>
      <c r="X14" s="116">
        <v>0</v>
      </c>
      <c r="Y14" s="116">
        <v>0</v>
      </c>
      <c r="Z14" s="116">
        <v>0</v>
      </c>
      <c r="AA14" s="116">
        <v>-1</v>
      </c>
      <c r="AB14" s="116">
        <v>-1</v>
      </c>
      <c r="AC14" s="116">
        <v>0</v>
      </c>
      <c r="AD14" s="116">
        <v>0</v>
      </c>
      <c r="AE14" s="116">
        <v>0</v>
      </c>
      <c r="AF14" s="116">
        <v>10</v>
      </c>
      <c r="AG14" s="117">
        <f>V14</f>
        <v>2</v>
      </c>
      <c r="AH14" s="114">
        <f>(T14-S14)+SUM(V14:AE14)</f>
        <v>-5</v>
      </c>
    </row>
    <row r="15" spans="1:35" ht="12" customHeight="1">
      <c r="A15" s="10">
        <v>44618</v>
      </c>
      <c r="B15" s="4" t="s">
        <v>83</v>
      </c>
      <c r="C15" s="1" t="s">
        <v>41</v>
      </c>
      <c r="D15" s="14">
        <v>45</v>
      </c>
      <c r="E15" s="14"/>
      <c r="F15" s="14">
        <v>72</v>
      </c>
      <c r="G15" s="113">
        <v>0</v>
      </c>
      <c r="H15" s="114">
        <v>0</v>
      </c>
      <c r="I15" s="115">
        <v>0</v>
      </c>
      <c r="J15" s="114">
        <v>1</v>
      </c>
      <c r="K15" s="114">
        <v>0</v>
      </c>
      <c r="L15" s="115">
        <v>0</v>
      </c>
      <c r="M15" s="116">
        <v>0</v>
      </c>
      <c r="N15" s="116">
        <v>0</v>
      </c>
      <c r="O15" s="115">
        <v>0</v>
      </c>
      <c r="P15" s="116">
        <v>0</v>
      </c>
      <c r="Q15" s="116">
        <v>0</v>
      </c>
      <c r="R15" s="115">
        <v>0</v>
      </c>
      <c r="S15" s="114">
        <f t="shared" si="2"/>
        <v>1</v>
      </c>
      <c r="T15" s="114">
        <f t="shared" si="2"/>
        <v>0</v>
      </c>
      <c r="U15" s="115">
        <f>T15/S15</f>
        <v>0</v>
      </c>
      <c r="V15" s="114">
        <f>H15*2+K15*2+N15*3+Q15*1</f>
        <v>0</v>
      </c>
      <c r="W15" s="116">
        <v>0</v>
      </c>
      <c r="X15" s="116">
        <v>0</v>
      </c>
      <c r="Y15" s="116">
        <v>0</v>
      </c>
      <c r="Z15" s="116">
        <v>1</v>
      </c>
      <c r="AA15" s="116">
        <v>-2</v>
      </c>
      <c r="AB15" s="116">
        <v>0</v>
      </c>
      <c r="AC15" s="116">
        <v>0</v>
      </c>
      <c r="AD15" s="116">
        <v>0</v>
      </c>
      <c r="AE15" s="116">
        <v>0</v>
      </c>
      <c r="AF15" s="116">
        <v>8</v>
      </c>
      <c r="AG15" s="117">
        <f>V15</f>
        <v>0</v>
      </c>
      <c r="AH15" s="114">
        <f>(T15-S15)+SUM(V15:AE15)</f>
        <v>-2</v>
      </c>
      <c r="AI15" s="22"/>
    </row>
    <row r="16" spans="1:34" ht="12" customHeight="1">
      <c r="A16" s="10">
        <v>44618</v>
      </c>
      <c r="B16" s="4" t="s">
        <v>83</v>
      </c>
      <c r="C16" s="1" t="s">
        <v>42</v>
      </c>
      <c r="D16" s="14">
        <v>75</v>
      </c>
      <c r="E16" s="14" t="s">
        <v>33</v>
      </c>
      <c r="F16" s="14">
        <v>53</v>
      </c>
      <c r="G16" s="113">
        <v>2</v>
      </c>
      <c r="H16" s="114">
        <v>1</v>
      </c>
      <c r="I16" s="115">
        <f>H16/G16</f>
        <v>0.5</v>
      </c>
      <c r="J16" s="114">
        <v>1</v>
      </c>
      <c r="K16" s="114">
        <v>0</v>
      </c>
      <c r="L16" s="115">
        <v>0</v>
      </c>
      <c r="M16" s="116">
        <v>0</v>
      </c>
      <c r="N16" s="116">
        <v>0</v>
      </c>
      <c r="O16" s="115">
        <v>0</v>
      </c>
      <c r="P16" s="116">
        <v>0</v>
      </c>
      <c r="Q16" s="116">
        <v>0</v>
      </c>
      <c r="R16" s="115">
        <v>0</v>
      </c>
      <c r="S16" s="114">
        <f t="shared" si="2"/>
        <v>3</v>
      </c>
      <c r="T16" s="114">
        <f t="shared" si="2"/>
        <v>1</v>
      </c>
      <c r="U16" s="115">
        <f>T16/S16</f>
        <v>0.3333333333333333</v>
      </c>
      <c r="V16" s="114">
        <f>H16*2+K16*2+N16*3+Q16*1</f>
        <v>2</v>
      </c>
      <c r="W16" s="116">
        <v>-4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8</v>
      </c>
      <c r="AG16" s="117">
        <f>V16</f>
        <v>2</v>
      </c>
      <c r="AH16" s="114">
        <f>(T16-S16)+SUM(V16:AE16)</f>
        <v>-4</v>
      </c>
    </row>
    <row r="17" spans="1:34" ht="12" customHeight="1">
      <c r="A17" s="10">
        <v>44639</v>
      </c>
      <c r="B17" s="4" t="s">
        <v>91</v>
      </c>
      <c r="C17" s="1" t="s">
        <v>43</v>
      </c>
      <c r="D17" s="14">
        <v>51</v>
      </c>
      <c r="E17" s="14" t="s">
        <v>33</v>
      </c>
      <c r="F17" s="14">
        <v>87</v>
      </c>
      <c r="G17" s="122" t="s">
        <v>86</v>
      </c>
      <c r="H17" s="114"/>
      <c r="I17" s="115"/>
      <c r="J17" s="114"/>
      <c r="K17" s="114"/>
      <c r="L17" s="115"/>
      <c r="M17" s="116"/>
      <c r="N17" s="116"/>
      <c r="O17" s="115"/>
      <c r="P17" s="116"/>
      <c r="Q17" s="116"/>
      <c r="R17" s="115"/>
      <c r="S17" s="114"/>
      <c r="T17" s="114"/>
      <c r="U17" s="115"/>
      <c r="V17" s="114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4"/>
      <c r="AH17" s="66">
        <f t="shared" si="1"/>
        <v>0</v>
      </c>
    </row>
    <row r="18" spans="1:34" ht="12" customHeight="1">
      <c r="A18" s="10">
        <v>44639</v>
      </c>
      <c r="B18" s="4" t="s">
        <v>91</v>
      </c>
      <c r="C18" s="1" t="s">
        <v>51</v>
      </c>
      <c r="D18" s="14">
        <v>75</v>
      </c>
      <c r="E18" s="14" t="s">
        <v>33</v>
      </c>
      <c r="F18" s="14">
        <v>103</v>
      </c>
      <c r="G18" s="122" t="s">
        <v>86</v>
      </c>
      <c r="H18" s="114"/>
      <c r="I18" s="115"/>
      <c r="J18" s="114"/>
      <c r="K18" s="114"/>
      <c r="L18" s="115"/>
      <c r="M18" s="116"/>
      <c r="N18" s="116"/>
      <c r="O18" s="115"/>
      <c r="P18" s="116"/>
      <c r="Q18" s="116"/>
      <c r="R18" s="115"/>
      <c r="S18" s="114"/>
      <c r="T18" s="114"/>
      <c r="U18" s="115"/>
      <c r="V18" s="114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4"/>
      <c r="AH18" s="66">
        <f t="shared" si="1"/>
        <v>0</v>
      </c>
    </row>
    <row r="19" spans="1:34" ht="12" customHeight="1">
      <c r="A19" s="10">
        <v>44647</v>
      </c>
      <c r="B19" s="4" t="s">
        <v>107</v>
      </c>
      <c r="C19" s="1" t="s">
        <v>52</v>
      </c>
      <c r="D19" s="14">
        <v>60</v>
      </c>
      <c r="E19" s="14" t="s">
        <v>33</v>
      </c>
      <c r="F19" s="14">
        <v>64</v>
      </c>
      <c r="G19" s="113">
        <v>1</v>
      </c>
      <c r="H19" s="114">
        <v>0</v>
      </c>
      <c r="I19" s="115">
        <f>H19/G19</f>
        <v>0</v>
      </c>
      <c r="J19" s="114">
        <v>0</v>
      </c>
      <c r="K19" s="114">
        <v>0</v>
      </c>
      <c r="L19" s="115">
        <v>0</v>
      </c>
      <c r="M19" s="116">
        <v>0</v>
      </c>
      <c r="N19" s="116">
        <v>0</v>
      </c>
      <c r="O19" s="115">
        <v>0</v>
      </c>
      <c r="P19" s="116">
        <v>0</v>
      </c>
      <c r="Q19" s="116">
        <v>0</v>
      </c>
      <c r="R19" s="115">
        <v>0</v>
      </c>
      <c r="S19" s="114">
        <f>G19+J19+M19+P19</f>
        <v>1</v>
      </c>
      <c r="T19" s="114">
        <f>H19+K19+N19+Q19</f>
        <v>0</v>
      </c>
      <c r="U19" s="115">
        <f>T19/S19</f>
        <v>0</v>
      </c>
      <c r="V19" s="114">
        <f>H19*2+K19*2+N19*3+Q19*1</f>
        <v>0</v>
      </c>
      <c r="W19" s="116">
        <v>0</v>
      </c>
      <c r="X19" s="116">
        <v>0</v>
      </c>
      <c r="Y19" s="116">
        <v>1</v>
      </c>
      <c r="Z19" s="116">
        <v>0</v>
      </c>
      <c r="AA19" s="116">
        <v>0</v>
      </c>
      <c r="AB19" s="116">
        <v>-1</v>
      </c>
      <c r="AC19" s="116">
        <v>0</v>
      </c>
      <c r="AD19" s="116">
        <v>0</v>
      </c>
      <c r="AE19" s="116">
        <v>0</v>
      </c>
      <c r="AF19" s="116">
        <v>10</v>
      </c>
      <c r="AG19" s="117">
        <f>V19</f>
        <v>0</v>
      </c>
      <c r="AH19" s="114">
        <f t="shared" si="1"/>
        <v>-1</v>
      </c>
    </row>
    <row r="20" spans="1:34" ht="12" customHeight="1">
      <c r="A20" s="10">
        <v>44647</v>
      </c>
      <c r="B20" s="4" t="s">
        <v>107</v>
      </c>
      <c r="C20" s="1" t="s">
        <v>47</v>
      </c>
      <c r="D20" s="14">
        <v>35</v>
      </c>
      <c r="E20" s="14" t="s">
        <v>33</v>
      </c>
      <c r="F20" s="14">
        <v>67</v>
      </c>
      <c r="G20" s="113">
        <v>0</v>
      </c>
      <c r="H20" s="114">
        <v>0</v>
      </c>
      <c r="I20" s="115">
        <v>0</v>
      </c>
      <c r="J20" s="114">
        <v>0</v>
      </c>
      <c r="K20" s="114">
        <v>0</v>
      </c>
      <c r="L20" s="115">
        <v>0</v>
      </c>
      <c r="M20" s="116">
        <v>0</v>
      </c>
      <c r="N20" s="116">
        <v>0</v>
      </c>
      <c r="O20" s="115">
        <v>0</v>
      </c>
      <c r="P20" s="116">
        <v>0</v>
      </c>
      <c r="Q20" s="116">
        <v>0</v>
      </c>
      <c r="R20" s="115">
        <v>0</v>
      </c>
      <c r="S20" s="114">
        <f>G20+J20+M20+P20</f>
        <v>0</v>
      </c>
      <c r="T20" s="114">
        <f>H20+K20+N20+Q20</f>
        <v>0</v>
      </c>
      <c r="U20" s="115">
        <v>0</v>
      </c>
      <c r="V20" s="114">
        <f>H20*2+K20*2+N20*3+Q20*1</f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-1</v>
      </c>
      <c r="AB20" s="116">
        <v>0</v>
      </c>
      <c r="AC20" s="116">
        <v>0</v>
      </c>
      <c r="AD20" s="116">
        <v>0</v>
      </c>
      <c r="AE20" s="116">
        <v>0</v>
      </c>
      <c r="AF20" s="116">
        <v>10</v>
      </c>
      <c r="AG20" s="117">
        <f>V20</f>
        <v>0</v>
      </c>
      <c r="AH20" s="114">
        <f t="shared" si="1"/>
        <v>-1</v>
      </c>
    </row>
    <row r="21" spans="1:34" ht="12" customHeight="1">
      <c r="A21" s="10">
        <v>44653</v>
      </c>
      <c r="B21" s="4" t="s">
        <v>89</v>
      </c>
      <c r="C21" s="1" t="s">
        <v>50</v>
      </c>
      <c r="D21" s="14">
        <v>86</v>
      </c>
      <c r="E21" s="14"/>
      <c r="F21" s="14">
        <v>31</v>
      </c>
      <c r="G21" s="113">
        <v>1</v>
      </c>
      <c r="H21" s="114">
        <v>0</v>
      </c>
      <c r="I21" s="115">
        <v>0</v>
      </c>
      <c r="J21" s="114">
        <v>0</v>
      </c>
      <c r="K21" s="114">
        <v>0</v>
      </c>
      <c r="L21" s="115">
        <v>0</v>
      </c>
      <c r="M21" s="116">
        <v>0</v>
      </c>
      <c r="N21" s="116">
        <v>0</v>
      </c>
      <c r="O21" s="115">
        <v>0</v>
      </c>
      <c r="P21" s="116">
        <v>0</v>
      </c>
      <c r="Q21" s="116">
        <v>0</v>
      </c>
      <c r="R21" s="115">
        <v>0</v>
      </c>
      <c r="S21" s="114">
        <f>G21+J21+M21+P21</f>
        <v>1</v>
      </c>
      <c r="T21" s="114">
        <f>H21+K21+N21+Q21</f>
        <v>0</v>
      </c>
      <c r="U21" s="115">
        <v>0</v>
      </c>
      <c r="V21" s="114">
        <f>H21*2+K21*2+N21*3+Q21*1</f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-2</v>
      </c>
      <c r="AB21" s="116">
        <v>0</v>
      </c>
      <c r="AC21" s="116">
        <v>0</v>
      </c>
      <c r="AD21" s="116">
        <v>1</v>
      </c>
      <c r="AE21" s="116">
        <v>0</v>
      </c>
      <c r="AF21" s="116">
        <v>10</v>
      </c>
      <c r="AG21" s="117">
        <f>V21</f>
        <v>0</v>
      </c>
      <c r="AH21" s="114">
        <f t="shared" si="1"/>
        <v>-2</v>
      </c>
    </row>
    <row r="22" spans="1:34" ht="12" customHeight="1">
      <c r="A22" s="10">
        <v>44653</v>
      </c>
      <c r="B22" s="4" t="s">
        <v>89</v>
      </c>
      <c r="C22" s="1" t="s">
        <v>53</v>
      </c>
      <c r="D22" s="14">
        <v>84</v>
      </c>
      <c r="E22" s="14" t="s">
        <v>33</v>
      </c>
      <c r="F22" s="14">
        <v>25</v>
      </c>
      <c r="G22" s="113">
        <v>2</v>
      </c>
      <c r="H22" s="114">
        <v>0</v>
      </c>
      <c r="I22" s="115">
        <v>0</v>
      </c>
      <c r="J22" s="114">
        <v>1</v>
      </c>
      <c r="K22" s="114">
        <v>0</v>
      </c>
      <c r="L22" s="115">
        <v>0</v>
      </c>
      <c r="M22" s="116">
        <v>0</v>
      </c>
      <c r="N22" s="116">
        <v>0</v>
      </c>
      <c r="O22" s="115">
        <v>0</v>
      </c>
      <c r="P22" s="116">
        <v>0</v>
      </c>
      <c r="Q22" s="116">
        <v>0</v>
      </c>
      <c r="R22" s="115">
        <v>0</v>
      </c>
      <c r="S22" s="114">
        <f>G22+J22+M22+P22</f>
        <v>3</v>
      </c>
      <c r="T22" s="114">
        <f>H22+K22+N22+Q22</f>
        <v>0</v>
      </c>
      <c r="U22" s="115">
        <v>0</v>
      </c>
      <c r="V22" s="114">
        <f>H22*2+K22*2+N22*3+Q22*1</f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1</v>
      </c>
      <c r="AE22" s="116">
        <v>0</v>
      </c>
      <c r="AF22" s="116">
        <v>10</v>
      </c>
      <c r="AG22" s="117">
        <f>V22</f>
        <v>0</v>
      </c>
      <c r="AH22" s="114">
        <f t="shared" si="1"/>
        <v>-2</v>
      </c>
    </row>
    <row r="23" spans="1:34" ht="12" customHeight="1">
      <c r="A23" s="10"/>
      <c r="B23" s="4"/>
      <c r="C23" s="1" t="s">
        <v>55</v>
      </c>
      <c r="D23" s="14"/>
      <c r="E23" s="14" t="s">
        <v>33</v>
      </c>
      <c r="F23" s="14"/>
      <c r="G23" s="55"/>
      <c r="H23" s="66"/>
      <c r="I23" s="56"/>
      <c r="J23" s="66"/>
      <c r="K23" s="66"/>
      <c r="L23" s="56"/>
      <c r="M23" s="67"/>
      <c r="N23" s="67"/>
      <c r="O23" s="56"/>
      <c r="P23" s="67"/>
      <c r="Q23" s="67"/>
      <c r="R23" s="56"/>
      <c r="S23" s="66"/>
      <c r="T23" s="66"/>
      <c r="U23" s="56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6"/>
      <c r="AH23" s="66">
        <f t="shared" si="1"/>
        <v>0</v>
      </c>
    </row>
    <row r="24" spans="1:34" ht="12" customHeight="1">
      <c r="A24" s="10"/>
      <c r="B24" s="4"/>
      <c r="C24" s="1" t="s">
        <v>56</v>
      </c>
      <c r="D24" s="14"/>
      <c r="E24" s="14" t="s">
        <v>33</v>
      </c>
      <c r="F24" s="14"/>
      <c r="G24" s="55"/>
      <c r="H24" s="66"/>
      <c r="I24" s="56"/>
      <c r="J24" s="66"/>
      <c r="K24" s="66"/>
      <c r="L24" s="56"/>
      <c r="M24" s="67"/>
      <c r="N24" s="67"/>
      <c r="O24" s="56"/>
      <c r="P24" s="67"/>
      <c r="Q24" s="67"/>
      <c r="R24" s="56"/>
      <c r="S24" s="66"/>
      <c r="T24" s="66"/>
      <c r="U24" s="56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6"/>
      <c r="AH24" s="66">
        <f t="shared" si="1"/>
        <v>0</v>
      </c>
    </row>
    <row r="25" spans="1:34" ht="12" customHeight="1">
      <c r="A25" s="10"/>
      <c r="B25" s="4"/>
      <c r="C25" s="1" t="s">
        <v>59</v>
      </c>
      <c r="D25" s="14"/>
      <c r="E25" s="14" t="s">
        <v>33</v>
      </c>
      <c r="F25" s="14"/>
      <c r="G25" s="55"/>
      <c r="H25" s="66"/>
      <c r="I25" s="56"/>
      <c r="J25" s="66"/>
      <c r="K25" s="66"/>
      <c r="L25" s="56"/>
      <c r="M25" s="67"/>
      <c r="N25" s="67"/>
      <c r="O25" s="56"/>
      <c r="P25" s="67"/>
      <c r="Q25" s="67"/>
      <c r="R25" s="56"/>
      <c r="S25" s="66"/>
      <c r="T25" s="66"/>
      <c r="U25" s="56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6"/>
      <c r="AH25" s="66">
        <f t="shared" si="1"/>
        <v>0</v>
      </c>
    </row>
    <row r="26" spans="1:34" ht="12" customHeight="1">
      <c r="A26" s="11"/>
      <c r="B26" s="4"/>
      <c r="C26" s="1" t="s">
        <v>60</v>
      </c>
      <c r="D26" s="14"/>
      <c r="E26" s="14" t="s">
        <v>33</v>
      </c>
      <c r="F26" s="14"/>
      <c r="G26" s="55"/>
      <c r="H26" s="66"/>
      <c r="I26" s="56"/>
      <c r="J26" s="66"/>
      <c r="K26" s="66"/>
      <c r="L26" s="56"/>
      <c r="M26" s="67"/>
      <c r="N26" s="67"/>
      <c r="O26" s="56"/>
      <c r="P26" s="67"/>
      <c r="Q26" s="67"/>
      <c r="R26" s="56"/>
      <c r="S26" s="66"/>
      <c r="T26" s="66"/>
      <c r="U26" s="56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6"/>
      <c r="AH26" s="66">
        <f t="shared" si="1"/>
        <v>0</v>
      </c>
    </row>
    <row r="27" spans="1:34" ht="12" customHeight="1">
      <c r="A27" s="11"/>
      <c r="B27" s="4"/>
      <c r="C27" s="1" t="s">
        <v>61</v>
      </c>
      <c r="D27" s="14"/>
      <c r="E27" s="14" t="s">
        <v>33</v>
      </c>
      <c r="F27" s="14"/>
      <c r="G27" s="55"/>
      <c r="H27" s="66"/>
      <c r="I27" s="56"/>
      <c r="J27" s="66"/>
      <c r="K27" s="66"/>
      <c r="L27" s="56"/>
      <c r="M27" s="67"/>
      <c r="N27" s="67"/>
      <c r="O27" s="56"/>
      <c r="P27" s="67"/>
      <c r="Q27" s="67"/>
      <c r="R27" s="56"/>
      <c r="S27" s="66"/>
      <c r="T27" s="66"/>
      <c r="U27" s="56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>
        <f t="shared" si="1"/>
        <v>0</v>
      </c>
    </row>
    <row r="28" spans="1:34" ht="12" customHeight="1">
      <c r="A28" s="11"/>
      <c r="B28" s="4"/>
      <c r="C28" s="1" t="s">
        <v>62</v>
      </c>
      <c r="D28" s="14"/>
      <c r="E28" s="14" t="s">
        <v>33</v>
      </c>
      <c r="F28" s="14"/>
      <c r="G28" s="55"/>
      <c r="H28" s="66"/>
      <c r="I28" s="56"/>
      <c r="J28" s="66"/>
      <c r="K28" s="66"/>
      <c r="L28" s="56"/>
      <c r="M28" s="67"/>
      <c r="N28" s="67"/>
      <c r="O28" s="56"/>
      <c r="P28" s="67"/>
      <c r="Q28" s="67"/>
      <c r="R28" s="56"/>
      <c r="S28" s="66"/>
      <c r="T28" s="66"/>
      <c r="U28" s="56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6"/>
      <c r="AH28" s="66">
        <f t="shared" si="1"/>
        <v>0</v>
      </c>
    </row>
    <row r="29" spans="1:34" ht="12" customHeight="1">
      <c r="A29" s="11"/>
      <c r="B29" s="4"/>
      <c r="C29" s="1" t="s">
        <v>63</v>
      </c>
      <c r="D29" s="14"/>
      <c r="E29" s="14" t="s">
        <v>33</v>
      </c>
      <c r="F29" s="14"/>
      <c r="G29" s="55"/>
      <c r="H29" s="66"/>
      <c r="I29" s="56"/>
      <c r="J29" s="66"/>
      <c r="K29" s="66"/>
      <c r="L29" s="56"/>
      <c r="M29" s="67"/>
      <c r="N29" s="67"/>
      <c r="O29" s="56"/>
      <c r="P29" s="67"/>
      <c r="Q29" s="67"/>
      <c r="R29" s="56"/>
      <c r="S29" s="66"/>
      <c r="T29" s="66"/>
      <c r="U29" s="5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6"/>
      <c r="AH29" s="66">
        <f t="shared" si="1"/>
        <v>0</v>
      </c>
    </row>
    <row r="30" spans="1:34" ht="12" customHeight="1">
      <c r="A30" s="11"/>
      <c r="B30" s="4"/>
      <c r="C30" s="1" t="s">
        <v>64</v>
      </c>
      <c r="D30" s="14"/>
      <c r="E30" s="14" t="s">
        <v>33</v>
      </c>
      <c r="F30" s="14"/>
      <c r="G30" s="55"/>
      <c r="H30" s="66"/>
      <c r="I30" s="56"/>
      <c r="J30" s="66"/>
      <c r="K30" s="66"/>
      <c r="L30" s="56"/>
      <c r="M30" s="67"/>
      <c r="N30" s="67"/>
      <c r="O30" s="56"/>
      <c r="P30" s="67"/>
      <c r="Q30" s="67"/>
      <c r="R30" s="56"/>
      <c r="S30" s="66"/>
      <c r="T30" s="66"/>
      <c r="U30" s="56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6"/>
      <c r="AH30" s="66">
        <f t="shared" si="1"/>
        <v>0</v>
      </c>
    </row>
    <row r="31" spans="1:34" ht="12" customHeight="1">
      <c r="A31" s="11"/>
      <c r="B31" s="4"/>
      <c r="C31" s="1" t="s">
        <v>65</v>
      </c>
      <c r="D31" s="14"/>
      <c r="E31" s="14" t="s">
        <v>33</v>
      </c>
      <c r="F31" s="14"/>
      <c r="G31" s="55"/>
      <c r="H31" s="66"/>
      <c r="I31" s="56"/>
      <c r="J31" s="66"/>
      <c r="K31" s="66"/>
      <c r="L31" s="56"/>
      <c r="M31" s="67"/>
      <c r="N31" s="67"/>
      <c r="O31" s="56"/>
      <c r="P31" s="67"/>
      <c r="Q31" s="67"/>
      <c r="R31" s="56"/>
      <c r="S31" s="66"/>
      <c r="T31" s="66"/>
      <c r="U31" s="56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6"/>
      <c r="AH31" s="66">
        <f t="shared" si="1"/>
        <v>0</v>
      </c>
    </row>
    <row r="32" spans="1:34" ht="12" customHeight="1">
      <c r="A32" s="11"/>
      <c r="B32" s="4"/>
      <c r="C32" s="1" t="s">
        <v>66</v>
      </c>
      <c r="D32" s="14"/>
      <c r="E32" s="14" t="s">
        <v>33</v>
      </c>
      <c r="F32" s="14"/>
      <c r="G32" s="55"/>
      <c r="H32" s="66"/>
      <c r="I32" s="56"/>
      <c r="J32" s="66"/>
      <c r="K32" s="66"/>
      <c r="L32" s="56"/>
      <c r="M32" s="67"/>
      <c r="N32" s="67"/>
      <c r="O32" s="56"/>
      <c r="P32" s="67"/>
      <c r="Q32" s="67"/>
      <c r="R32" s="56"/>
      <c r="S32" s="66"/>
      <c r="T32" s="66"/>
      <c r="U32" s="56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6"/>
      <c r="AH32" s="66">
        <f t="shared" si="1"/>
        <v>0</v>
      </c>
    </row>
    <row r="33" spans="1:36" ht="12" customHeight="1">
      <c r="A33" s="11"/>
      <c r="B33" s="9" t="s">
        <v>23</v>
      </c>
      <c r="C33" s="8"/>
      <c r="D33" s="21">
        <f>SUM(D3:D32)</f>
        <v>1282</v>
      </c>
      <c r="E33" s="14" t="s">
        <v>33</v>
      </c>
      <c r="F33" s="34">
        <f>SUM(F3:F32)</f>
        <v>1163</v>
      </c>
      <c r="G33" s="55">
        <f>SUM(G3:G32)</f>
        <v>20</v>
      </c>
      <c r="H33" s="55">
        <f>SUM(H3:H32)</f>
        <v>9</v>
      </c>
      <c r="I33" s="56">
        <f>H33/G33</f>
        <v>0.45</v>
      </c>
      <c r="J33" s="55">
        <f>SUM(J3:J32)</f>
        <v>7</v>
      </c>
      <c r="K33" s="55">
        <f>SUM(K3:K32)</f>
        <v>0</v>
      </c>
      <c r="L33" s="56">
        <f>K33/J33</f>
        <v>0</v>
      </c>
      <c r="M33" s="55">
        <f>SUM(M3:M32)</f>
        <v>0</v>
      </c>
      <c r="N33" s="55">
        <f>SUM(N3:N32)</f>
        <v>0</v>
      </c>
      <c r="O33" s="56">
        <v>0</v>
      </c>
      <c r="P33" s="55">
        <f>SUM(P3:P32)</f>
        <v>2</v>
      </c>
      <c r="Q33" s="55">
        <f>SUM(Q3:Q32)</f>
        <v>0</v>
      </c>
      <c r="R33" s="56">
        <f>Q33/P33</f>
        <v>0</v>
      </c>
      <c r="S33" s="55">
        <f>SUM(S3:S32)</f>
        <v>29</v>
      </c>
      <c r="T33" s="55">
        <f>SUM(T3:T32)</f>
        <v>9</v>
      </c>
      <c r="U33" s="56">
        <f>T33/S33</f>
        <v>0.3103448275862069</v>
      </c>
      <c r="V33" s="55">
        <f aca="true" t="shared" si="3" ref="V33:AG33">SUM(V3:V32)</f>
        <v>18</v>
      </c>
      <c r="W33" s="55">
        <f t="shared" si="3"/>
        <v>-14</v>
      </c>
      <c r="X33" s="55">
        <f t="shared" si="3"/>
        <v>2</v>
      </c>
      <c r="Y33" s="55">
        <f t="shared" si="3"/>
        <v>2</v>
      </c>
      <c r="Z33" s="55">
        <f t="shared" si="3"/>
        <v>2</v>
      </c>
      <c r="AA33" s="55">
        <f t="shared" si="3"/>
        <v>-8</v>
      </c>
      <c r="AB33" s="55">
        <f t="shared" si="3"/>
        <v>-2</v>
      </c>
      <c r="AC33" s="55">
        <f t="shared" si="3"/>
        <v>2</v>
      </c>
      <c r="AD33" s="55">
        <f t="shared" si="3"/>
        <v>3</v>
      </c>
      <c r="AE33" s="55">
        <f t="shared" si="3"/>
        <v>0</v>
      </c>
      <c r="AF33" s="55">
        <f t="shared" si="3"/>
        <v>176</v>
      </c>
      <c r="AG33" s="55">
        <f t="shared" si="3"/>
        <v>18</v>
      </c>
      <c r="AH33" s="55"/>
      <c r="AI33" s="85"/>
      <c r="AJ33" s="84"/>
    </row>
    <row r="34" spans="1:36" ht="12" customHeight="1">
      <c r="A34" s="10"/>
      <c r="B34" s="1" t="s">
        <v>31</v>
      </c>
      <c r="C34" s="2"/>
      <c r="D34" s="2"/>
      <c r="E34" s="5"/>
      <c r="F34" s="5"/>
      <c r="G34" s="55"/>
      <c r="H34" s="83">
        <f>H33*2</f>
        <v>18</v>
      </c>
      <c r="I34" s="55"/>
      <c r="J34" s="55"/>
      <c r="K34" s="83">
        <f>K33*2</f>
        <v>0</v>
      </c>
      <c r="L34" s="55"/>
      <c r="M34" s="55"/>
      <c r="N34" s="83">
        <f>N33*3</f>
        <v>0</v>
      </c>
      <c r="O34" s="55"/>
      <c r="P34" s="55"/>
      <c r="Q34" s="83">
        <f>Q33*1</f>
        <v>0</v>
      </c>
      <c r="R34" s="55"/>
      <c r="S34" s="55"/>
      <c r="T34" s="55"/>
      <c r="U34" s="55"/>
      <c r="V34" s="83">
        <f>H34+K34+N34+Q34</f>
        <v>18</v>
      </c>
      <c r="W34" s="79"/>
      <c r="X34" s="169">
        <f>X33+Y33</f>
        <v>4</v>
      </c>
      <c r="Y34" s="170"/>
      <c r="Z34" s="171">
        <f>Z33+AA33</f>
        <v>-6</v>
      </c>
      <c r="AA34" s="172"/>
      <c r="AB34" s="81"/>
      <c r="AC34" s="81"/>
      <c r="AD34" s="79"/>
      <c r="AE34" s="79"/>
      <c r="AF34" s="79"/>
      <c r="AG34" s="83">
        <f>S34+V34+Y34+AB34</f>
        <v>18</v>
      </c>
      <c r="AH34" s="55">
        <f>SUM(AH3:AH32)</f>
        <v>-15</v>
      </c>
      <c r="AI34" s="84"/>
      <c r="AJ34" s="84"/>
    </row>
  </sheetData>
  <sheetProtection/>
  <mergeCells count="10">
    <mergeCell ref="AE1:AE2"/>
    <mergeCell ref="AH1:AH2"/>
    <mergeCell ref="X34:Y34"/>
    <mergeCell ref="Z34:AA34"/>
    <mergeCell ref="AB1:AB2"/>
    <mergeCell ref="AC1:AC2"/>
    <mergeCell ref="C1:C2"/>
    <mergeCell ref="D1:F2"/>
    <mergeCell ref="Z1:Z2"/>
    <mergeCell ref="AA1:AA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&amp;CTechnický zápis sezóny 2019/2020 - Tomáš Popelka</oddHeader>
    <oddFooter>&amp;LVypracoval: Antonín Zezula, 774 104 520, 739 519 689, antonin.zezula@seznam.cz, &amp;D,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Tonda</cp:lastModifiedBy>
  <cp:lastPrinted>2022-04-02T15:35:53Z</cp:lastPrinted>
  <dcterms:created xsi:type="dcterms:W3CDTF">2002-12-04T09:12:52Z</dcterms:created>
  <dcterms:modified xsi:type="dcterms:W3CDTF">2022-04-02T15:48:52Z</dcterms:modified>
  <cp:category/>
  <cp:version/>
  <cp:contentType/>
  <cp:contentStatus/>
</cp:coreProperties>
</file>