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<sst xmlns="http://schemas.openxmlformats.org/spreadsheetml/2006/main" count="107" uniqueCount="80">
  <si>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</si>
  <si>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</si>
  <si>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</si>
  <si>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</si>
  <si>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</si>
  <si>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</si>
  <si>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</si>
  <si>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</si>
  <si>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</si>
  <si>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</si>
  <si>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</si>
  <si>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</si>
  <si>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</si>
  <si>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</si>
  <si>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</si>
  <si>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</si>
  <si>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</si>
  <si>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</si>
  <si>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</si>
  <si>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</si>
  <si>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</si>
  <si>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</si>
  <si>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</si>
  <si>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</si>
  <si>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</si>
  <si>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</si>
  <si>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</si>
  <si>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</si>
  <si>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</si>
  <si>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</si>
  <si>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</si>
  <si>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</si>
  <si>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</si>
  <si>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</si>
  <si>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</si>
  <si>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</si>
  <si>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</si>
  <si>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</si>
  <si>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</si>
  <si>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</si>
  <si>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</si>
  <si>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</si>
  <si>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</si>
  <si>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</si>
  <si>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</si>
  <si>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</si>
  <si>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</si>
  <si>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</si>
  <si>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</si>
  <si>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</si>
  <si>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>Fauly hráče</t>
  </si>
  <si>
    <t xml:space="preserve">Fauly na hráče </t>
  </si>
  <si>
    <t>žádná asistence, žádná spolupráce</t>
  </si>
  <si>
    <t>nejlepší hráč</t>
  </si>
  <si>
    <t>1.</t>
  </si>
  <si>
    <t>Kříž Samuel</t>
  </si>
  <si>
    <t>2.</t>
  </si>
  <si>
    <t>Kříž David</t>
  </si>
  <si>
    <t>Němec Dominik</t>
  </si>
  <si>
    <t>Jirků Mikuláš</t>
  </si>
  <si>
    <t>Horák Dalimil</t>
  </si>
  <si>
    <t>Zezula Lukáš</t>
  </si>
  <si>
    <t>Fořtík František</t>
  </si>
  <si>
    <t>Alexová Viktorie</t>
  </si>
  <si>
    <t>Popelka Tomáš</t>
  </si>
  <si>
    <t>Popelka Jiří</t>
  </si>
  <si>
    <t>Zeman Jiří</t>
  </si>
  <si>
    <t>Tylečková Zuzana</t>
  </si>
  <si>
    <t>Utkání: U13</t>
  </si>
  <si>
    <t>Prášil Štěpán</t>
  </si>
  <si>
    <t>zraněn</t>
  </si>
  <si>
    <t>Blažek Vojtěch</t>
  </si>
  <si>
    <t>omluven</t>
  </si>
  <si>
    <t>Šťastný Matyáš</t>
  </si>
  <si>
    <t>neomluven</t>
  </si>
  <si>
    <t>Jihlava</t>
  </si>
  <si>
    <t>26 : 52 (10 : 25)</t>
  </si>
  <si>
    <t>dne: 26.9. 2020 13:00</t>
  </si>
  <si>
    <t>jednotlivé čtvrtiny: 8:14 2:11 5:13 11:14</t>
  </si>
  <si>
    <t>2020/2021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</si>
</sst>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</numFmts>
  <fonts count="49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20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" fontId="48" fillId="36" borderId="10" xfId="0" applyNumberFormat="1" applyFont="1" applyFill="1" applyBorder="1" applyAlignment="1">
      <alignment horizontal="left"/>
    </xf>
    <xf numFmtId="1" fontId="1" fillId="37" borderId="16" xfId="0" applyNumberFormat="1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C18" sqref="C18:AD1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68</v>
      </c>
      <c r="C1" s="82" t="s">
        <v>75</v>
      </c>
      <c r="D1" s="82"/>
      <c r="E1" s="82"/>
      <c r="F1" s="1" t="s">
        <v>40</v>
      </c>
      <c r="G1" s="82" t="s">
        <v>46</v>
      </c>
      <c r="H1" s="82"/>
      <c r="I1" s="82"/>
      <c r="J1" s="82"/>
      <c r="K1" s="82" t="s">
        <v>76</v>
      </c>
      <c r="L1" s="82"/>
      <c r="M1" s="82"/>
      <c r="N1" s="82"/>
      <c r="O1" s="8" t="s">
        <v>77</v>
      </c>
    </row>
    <row r="2" spans="1:31" ht="15" customHeight="1">
      <c r="A2" s="2" t="s">
        <v>15</v>
      </c>
      <c r="B2" s="2" t="s">
        <v>79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78" t="s">
        <v>50</v>
      </c>
      <c r="Y2" s="78" t="s">
        <v>51</v>
      </c>
      <c r="Z2" s="17" t="s">
        <v>16</v>
      </c>
      <c r="AA2" s="83" t="s">
        <v>19</v>
      </c>
      <c r="AB2" s="19" t="s">
        <v>18</v>
      </c>
      <c r="AC2" s="74" t="s">
        <v>5</v>
      </c>
      <c r="AD2" s="80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79"/>
      <c r="Y3" s="79"/>
      <c r="Z3" s="22" t="s">
        <v>13</v>
      </c>
      <c r="AA3" s="84"/>
      <c r="AB3" s="20" t="s">
        <v>17</v>
      </c>
      <c r="AC3" s="75" t="s">
        <v>6</v>
      </c>
      <c r="AD3" s="81"/>
    </row>
    <row r="4" spans="1:32" ht="12" customHeight="1">
      <c r="A4" s="24" t="s">
        <v>21</v>
      </c>
      <c r="B4" s="40" t="s">
        <v>63</v>
      </c>
      <c r="C4" s="60">
        <v>2</v>
      </c>
      <c r="D4" s="61">
        <v>0</v>
      </c>
      <c r="E4" s="62">
        <f>D4/C4</f>
        <v>0</v>
      </c>
      <c r="F4" s="61">
        <v>0</v>
      </c>
      <c r="G4" s="61">
        <v>0</v>
      </c>
      <c r="H4" s="62">
        <v>0</v>
      </c>
      <c r="I4" s="63">
        <v>0</v>
      </c>
      <c r="J4" s="63">
        <v>0</v>
      </c>
      <c r="K4" s="62">
        <v>0</v>
      </c>
      <c r="L4" s="63">
        <v>0</v>
      </c>
      <c r="M4" s="63">
        <v>0</v>
      </c>
      <c r="N4" s="62">
        <v>0</v>
      </c>
      <c r="O4" s="61">
        <f aca="true" t="shared" si="0" ref="O4:P7">C4+F4+I4+L4</f>
        <v>2</v>
      </c>
      <c r="P4" s="61">
        <f t="shared" si="0"/>
        <v>0</v>
      </c>
      <c r="Q4" s="62">
        <v>0</v>
      </c>
      <c r="R4" s="61">
        <f>D4*2+G4*2+J4*3+M4*1</f>
        <v>0</v>
      </c>
      <c r="S4" s="63">
        <v>-2</v>
      </c>
      <c r="T4" s="63">
        <v>0</v>
      </c>
      <c r="U4" s="63">
        <v>0</v>
      </c>
      <c r="V4" s="63">
        <v>1</v>
      </c>
      <c r="W4" s="63">
        <v>0</v>
      </c>
      <c r="X4" s="63">
        <v>-2</v>
      </c>
      <c r="Y4" s="63">
        <v>0</v>
      </c>
      <c r="Z4" s="63">
        <v>0</v>
      </c>
      <c r="AA4" s="63">
        <v>0</v>
      </c>
      <c r="AB4" s="63">
        <v>16</v>
      </c>
      <c r="AC4" s="65">
        <f>R4</f>
        <v>0</v>
      </c>
      <c r="AD4" s="61">
        <f aca="true" t="shared" si="1" ref="AD4:AD12">(P4-O4)+SUM(R4:AA4)</f>
        <v>-5</v>
      </c>
      <c r="AE4" s="32"/>
      <c r="AF4" s="33"/>
    </row>
    <row r="5" spans="1:32" ht="12" customHeight="1">
      <c r="A5" s="24" t="s">
        <v>22</v>
      </c>
      <c r="B5" s="41" t="s">
        <v>55</v>
      </c>
      <c r="C5" s="60">
        <v>3</v>
      </c>
      <c r="D5" s="61">
        <v>0</v>
      </c>
      <c r="E5" s="62">
        <v>0</v>
      </c>
      <c r="F5" s="61">
        <v>0</v>
      </c>
      <c r="G5" s="61">
        <v>0</v>
      </c>
      <c r="H5" s="62">
        <v>0</v>
      </c>
      <c r="I5" s="63">
        <v>0</v>
      </c>
      <c r="J5" s="63">
        <v>0</v>
      </c>
      <c r="K5" s="62">
        <v>0</v>
      </c>
      <c r="L5" s="63">
        <v>0</v>
      </c>
      <c r="M5" s="63">
        <v>0</v>
      </c>
      <c r="N5" s="62">
        <v>0</v>
      </c>
      <c r="O5" s="61">
        <f t="shared" si="0"/>
        <v>3</v>
      </c>
      <c r="P5" s="61">
        <f t="shared" si="0"/>
        <v>0</v>
      </c>
      <c r="Q5" s="62">
        <v>0</v>
      </c>
      <c r="R5" s="61">
        <f>D5*2+G5*2+J5*3+M5*1</f>
        <v>0</v>
      </c>
      <c r="S5" s="63">
        <v>-4</v>
      </c>
      <c r="T5" s="63">
        <v>0</v>
      </c>
      <c r="U5" s="63">
        <v>1</v>
      </c>
      <c r="V5" s="63">
        <v>1</v>
      </c>
      <c r="W5" s="63">
        <v>-1</v>
      </c>
      <c r="X5" s="63">
        <v>-1</v>
      </c>
      <c r="Y5" s="63">
        <v>0</v>
      </c>
      <c r="Z5" s="63">
        <v>0</v>
      </c>
      <c r="AA5" s="63">
        <v>0</v>
      </c>
      <c r="AB5" s="63">
        <v>12</v>
      </c>
      <c r="AC5" s="65">
        <f aca="true" t="shared" si="2" ref="AC5:AC26">R5</f>
        <v>0</v>
      </c>
      <c r="AD5" s="61">
        <f>(P5-O5)+SUM(R5:AA5)</f>
        <v>-7</v>
      </c>
      <c r="AE5" s="34"/>
      <c r="AF5" s="33"/>
    </row>
    <row r="6" spans="1:32" ht="12" customHeight="1">
      <c r="A6" s="24" t="s">
        <v>23</v>
      </c>
      <c r="B6" s="41" t="s">
        <v>57</v>
      </c>
      <c r="C6" s="60">
        <v>2</v>
      </c>
      <c r="D6" s="61">
        <v>2</v>
      </c>
      <c r="E6" s="62">
        <f>D6/C6</f>
        <v>1</v>
      </c>
      <c r="F6" s="61">
        <v>4</v>
      </c>
      <c r="G6" s="61">
        <v>1</v>
      </c>
      <c r="H6" s="62">
        <f>G6/F6</f>
        <v>0.25</v>
      </c>
      <c r="I6" s="63">
        <v>0</v>
      </c>
      <c r="J6" s="63">
        <v>0</v>
      </c>
      <c r="K6" s="62">
        <v>0</v>
      </c>
      <c r="L6" s="63">
        <v>8</v>
      </c>
      <c r="M6" s="63">
        <v>3</v>
      </c>
      <c r="N6" s="62">
        <f>M6/L6</f>
        <v>0.375</v>
      </c>
      <c r="O6" s="61">
        <f t="shared" si="0"/>
        <v>14</v>
      </c>
      <c r="P6" s="61">
        <f t="shared" si="0"/>
        <v>6</v>
      </c>
      <c r="Q6" s="62">
        <f>P6/O6</f>
        <v>0.42857142857142855</v>
      </c>
      <c r="R6" s="61">
        <f>D6*2+G6*2+J6*3+M6*1</f>
        <v>9</v>
      </c>
      <c r="S6" s="63">
        <v>-4</v>
      </c>
      <c r="T6" s="63">
        <v>0</v>
      </c>
      <c r="U6" s="63">
        <v>0</v>
      </c>
      <c r="V6" s="63">
        <v>4</v>
      </c>
      <c r="W6" s="63">
        <v>-4</v>
      </c>
      <c r="X6" s="63">
        <v>-3</v>
      </c>
      <c r="Y6" s="63">
        <v>4</v>
      </c>
      <c r="Z6" s="63">
        <v>1</v>
      </c>
      <c r="AA6" s="63">
        <v>0</v>
      </c>
      <c r="AB6" s="63">
        <v>14</v>
      </c>
      <c r="AC6" s="65">
        <f t="shared" si="2"/>
        <v>9</v>
      </c>
      <c r="AD6" s="61">
        <f>(P6-O6)+SUM(R6:AA6)</f>
        <v>-1</v>
      </c>
      <c r="AE6" s="34"/>
      <c r="AF6" s="33"/>
    </row>
    <row r="7" spans="1:32" ht="12" customHeight="1">
      <c r="A7" s="24" t="s">
        <v>24</v>
      </c>
      <c r="B7" s="41" t="s">
        <v>59</v>
      </c>
      <c r="C7" s="60">
        <v>5</v>
      </c>
      <c r="D7" s="61">
        <v>2</v>
      </c>
      <c r="E7" s="62">
        <f>D7/C7</f>
        <v>0.4</v>
      </c>
      <c r="F7" s="61">
        <v>2</v>
      </c>
      <c r="G7" s="61">
        <v>0</v>
      </c>
      <c r="H7" s="62">
        <v>0</v>
      </c>
      <c r="I7" s="63">
        <v>0</v>
      </c>
      <c r="J7" s="63">
        <v>0</v>
      </c>
      <c r="K7" s="62">
        <v>0</v>
      </c>
      <c r="L7" s="63">
        <v>0</v>
      </c>
      <c r="M7" s="63">
        <v>0</v>
      </c>
      <c r="N7" s="62">
        <v>0</v>
      </c>
      <c r="O7" s="61">
        <f t="shared" si="0"/>
        <v>7</v>
      </c>
      <c r="P7" s="61">
        <f t="shared" si="0"/>
        <v>2</v>
      </c>
      <c r="Q7" s="62">
        <f>P7/O7</f>
        <v>0.2857142857142857</v>
      </c>
      <c r="R7" s="61">
        <f>D7*2+G7*2+J7*3+M7*1</f>
        <v>4</v>
      </c>
      <c r="S7" s="63">
        <v>-2</v>
      </c>
      <c r="T7" s="63">
        <v>0</v>
      </c>
      <c r="U7" s="63">
        <v>2</v>
      </c>
      <c r="V7" s="63">
        <v>2</v>
      </c>
      <c r="W7" s="63">
        <v>-2</v>
      </c>
      <c r="X7" s="63">
        <v>-4</v>
      </c>
      <c r="Y7" s="63">
        <v>0</v>
      </c>
      <c r="Z7" s="63">
        <v>0</v>
      </c>
      <c r="AA7" s="63">
        <v>0</v>
      </c>
      <c r="AB7" s="63">
        <v>14</v>
      </c>
      <c r="AC7" s="65">
        <f t="shared" si="2"/>
        <v>4</v>
      </c>
      <c r="AD7" s="61">
        <f t="shared" si="1"/>
        <v>-5</v>
      </c>
      <c r="AE7" s="34"/>
      <c r="AF7" s="33"/>
    </row>
    <row r="8" spans="1:32" ht="12" customHeight="1">
      <c r="A8" s="24" t="s">
        <v>25</v>
      </c>
      <c r="B8" s="41" t="s">
        <v>60</v>
      </c>
      <c r="C8" s="60">
        <v>5</v>
      </c>
      <c r="D8" s="61">
        <v>4</v>
      </c>
      <c r="E8" s="62">
        <f>D8/C8</f>
        <v>0.8</v>
      </c>
      <c r="F8" s="61">
        <v>6</v>
      </c>
      <c r="G8" s="61">
        <v>1</v>
      </c>
      <c r="H8" s="62">
        <f>G8/F8</f>
        <v>0.16666666666666666</v>
      </c>
      <c r="I8" s="63">
        <v>1</v>
      </c>
      <c r="J8" s="63">
        <v>1</v>
      </c>
      <c r="K8" s="62">
        <f>J8/I8</f>
        <v>1</v>
      </c>
      <c r="L8" s="63">
        <v>4</v>
      </c>
      <c r="M8" s="63">
        <v>2</v>
      </c>
      <c r="N8" s="62">
        <f>M8/L8</f>
        <v>0.5</v>
      </c>
      <c r="O8" s="61">
        <f>C8+F8+I8+L8</f>
        <v>16</v>
      </c>
      <c r="P8" s="61">
        <f>D8+G8+J8+M8</f>
        <v>8</v>
      </c>
      <c r="Q8" s="62">
        <f>P8/O8</f>
        <v>0.5</v>
      </c>
      <c r="R8" s="61">
        <f>D8*2+G8*2+J8*3+M8*1</f>
        <v>15</v>
      </c>
      <c r="S8" s="63">
        <v>-5</v>
      </c>
      <c r="T8" s="63">
        <v>5</v>
      </c>
      <c r="U8" s="63">
        <v>0</v>
      </c>
      <c r="V8" s="63">
        <v>4</v>
      </c>
      <c r="W8" s="63">
        <v>-1</v>
      </c>
      <c r="X8" s="63">
        <v>-3</v>
      </c>
      <c r="Y8" s="63">
        <v>2</v>
      </c>
      <c r="Z8" s="63">
        <v>2</v>
      </c>
      <c r="AA8" s="63">
        <v>0</v>
      </c>
      <c r="AB8" s="63">
        <v>14</v>
      </c>
      <c r="AC8" s="65">
        <f t="shared" si="2"/>
        <v>15</v>
      </c>
      <c r="AD8" s="73">
        <f>(P8-O8)+SUM(R8:AA8)</f>
        <v>11</v>
      </c>
      <c r="AE8" s="34" t="s">
        <v>53</v>
      </c>
      <c r="AF8" s="33"/>
    </row>
    <row r="9" spans="1:32" ht="12" customHeight="1">
      <c r="A9" s="24" t="s">
        <v>26</v>
      </c>
      <c r="B9" s="41" t="s">
        <v>69</v>
      </c>
      <c r="C9" s="60" t="s">
        <v>70</v>
      </c>
      <c r="D9" s="61"/>
      <c r="E9" s="62"/>
      <c r="F9" s="61"/>
      <c r="G9" s="61"/>
      <c r="H9" s="62"/>
      <c r="I9" s="63"/>
      <c r="J9" s="63"/>
      <c r="K9" s="62"/>
      <c r="L9" s="63"/>
      <c r="M9" s="63"/>
      <c r="N9" s="62"/>
      <c r="O9" s="61"/>
      <c r="P9" s="61"/>
      <c r="Q9" s="62"/>
      <c r="R9" s="61"/>
      <c r="S9" s="63"/>
      <c r="T9" s="63"/>
      <c r="U9" s="63"/>
      <c r="V9" s="63"/>
      <c r="W9" s="63"/>
      <c r="X9" s="63"/>
      <c r="Y9" s="63"/>
      <c r="Z9" s="63"/>
      <c r="AA9" s="63"/>
      <c r="AB9" s="63"/>
      <c r="AC9" s="65">
        <f t="shared" si="2"/>
        <v>0</v>
      </c>
      <c r="AD9" s="61">
        <f t="shared" si="1"/>
        <v>0</v>
      </c>
      <c r="AE9" s="34"/>
      <c r="AF9" s="33"/>
    </row>
    <row r="10" spans="1:32" ht="12" customHeight="1">
      <c r="A10" s="24" t="s">
        <v>27</v>
      </c>
      <c r="B10" s="41" t="s">
        <v>64</v>
      </c>
      <c r="C10" s="60">
        <v>0</v>
      </c>
      <c r="D10" s="61">
        <v>0</v>
      </c>
      <c r="E10" s="62">
        <v>0</v>
      </c>
      <c r="F10" s="61">
        <v>0</v>
      </c>
      <c r="G10" s="61">
        <v>0</v>
      </c>
      <c r="H10" s="62">
        <v>0</v>
      </c>
      <c r="I10" s="63">
        <v>0</v>
      </c>
      <c r="J10" s="63">
        <v>0</v>
      </c>
      <c r="K10" s="62">
        <v>0</v>
      </c>
      <c r="L10" s="63">
        <v>0</v>
      </c>
      <c r="M10" s="63">
        <v>0</v>
      </c>
      <c r="N10" s="62">
        <v>0</v>
      </c>
      <c r="O10" s="61">
        <f aca="true" t="shared" si="3" ref="O10:P15">C10+F10+I10+L10</f>
        <v>0</v>
      </c>
      <c r="P10" s="61">
        <f t="shared" si="3"/>
        <v>0</v>
      </c>
      <c r="Q10" s="62">
        <v>0</v>
      </c>
      <c r="R10" s="61">
        <f aca="true" t="shared" si="4" ref="R10:R15">D10*2+G10*2+J10*3+M10*1</f>
        <v>0</v>
      </c>
      <c r="S10" s="63">
        <v>0</v>
      </c>
      <c r="T10" s="63">
        <v>0</v>
      </c>
      <c r="U10" s="63">
        <v>0</v>
      </c>
      <c r="V10" s="63">
        <v>0</v>
      </c>
      <c r="W10" s="63">
        <v>-1</v>
      </c>
      <c r="X10" s="63">
        <v>0</v>
      </c>
      <c r="Y10" s="63">
        <v>0</v>
      </c>
      <c r="Z10" s="63">
        <v>0</v>
      </c>
      <c r="AA10" s="63">
        <v>0</v>
      </c>
      <c r="AB10" s="63">
        <v>10</v>
      </c>
      <c r="AC10" s="65">
        <f t="shared" si="2"/>
        <v>0</v>
      </c>
      <c r="AD10" s="61">
        <f t="shared" si="1"/>
        <v>-1</v>
      </c>
      <c r="AE10" s="32"/>
      <c r="AF10" s="33"/>
    </row>
    <row r="11" spans="1:32" ht="12" customHeight="1">
      <c r="A11" s="24" t="s">
        <v>28</v>
      </c>
      <c r="B11" s="41" t="s">
        <v>61</v>
      </c>
      <c r="C11" s="60">
        <v>3</v>
      </c>
      <c r="D11" s="61">
        <v>1</v>
      </c>
      <c r="E11" s="62">
        <f>D11/C11</f>
        <v>0.3333333333333333</v>
      </c>
      <c r="F11" s="61">
        <v>0</v>
      </c>
      <c r="G11" s="61">
        <v>0</v>
      </c>
      <c r="H11" s="62">
        <v>0</v>
      </c>
      <c r="I11" s="63">
        <v>0</v>
      </c>
      <c r="J11" s="63">
        <v>0</v>
      </c>
      <c r="K11" s="62">
        <v>0</v>
      </c>
      <c r="L11" s="63">
        <v>0</v>
      </c>
      <c r="M11" s="63">
        <v>0</v>
      </c>
      <c r="N11" s="62">
        <v>0</v>
      </c>
      <c r="O11" s="61">
        <f t="shared" si="3"/>
        <v>3</v>
      </c>
      <c r="P11" s="61">
        <f t="shared" si="3"/>
        <v>1</v>
      </c>
      <c r="Q11" s="62">
        <f>P11/O11</f>
        <v>0.3333333333333333</v>
      </c>
      <c r="R11" s="61">
        <f t="shared" si="4"/>
        <v>2</v>
      </c>
      <c r="S11" s="63">
        <v>-1</v>
      </c>
      <c r="T11" s="63">
        <v>0</v>
      </c>
      <c r="U11" s="63">
        <v>1</v>
      </c>
      <c r="V11" s="63">
        <v>1</v>
      </c>
      <c r="W11" s="63">
        <v>0</v>
      </c>
      <c r="X11" s="63">
        <v>-3</v>
      </c>
      <c r="Y11" s="63">
        <v>0</v>
      </c>
      <c r="Z11" s="63">
        <v>2</v>
      </c>
      <c r="AA11" s="63">
        <v>0</v>
      </c>
      <c r="AB11" s="63">
        <v>16</v>
      </c>
      <c r="AC11" s="65">
        <f t="shared" si="2"/>
        <v>2</v>
      </c>
      <c r="AD11" s="61">
        <f t="shared" si="1"/>
        <v>0</v>
      </c>
      <c r="AE11" s="32"/>
      <c r="AF11" s="33"/>
    </row>
    <row r="12" spans="1:32" ht="12" customHeight="1">
      <c r="A12" s="24" t="s">
        <v>29</v>
      </c>
      <c r="B12" s="41" t="s">
        <v>65</v>
      </c>
      <c r="C12" s="60">
        <v>5</v>
      </c>
      <c r="D12" s="61">
        <v>3</v>
      </c>
      <c r="E12" s="62">
        <f>D12/C12</f>
        <v>0.6</v>
      </c>
      <c r="F12" s="61">
        <v>3</v>
      </c>
      <c r="G12" s="61">
        <v>1</v>
      </c>
      <c r="H12" s="62">
        <f>G12/F12</f>
        <v>0.3333333333333333</v>
      </c>
      <c r="I12" s="63">
        <v>0</v>
      </c>
      <c r="J12" s="63">
        <v>0</v>
      </c>
      <c r="K12" s="62">
        <v>0</v>
      </c>
      <c r="L12" s="63">
        <v>2</v>
      </c>
      <c r="M12" s="63">
        <v>0</v>
      </c>
      <c r="N12" s="62">
        <v>0</v>
      </c>
      <c r="O12" s="61">
        <f t="shared" si="3"/>
        <v>10</v>
      </c>
      <c r="P12" s="61">
        <f t="shared" si="3"/>
        <v>4</v>
      </c>
      <c r="Q12" s="62">
        <f>P12/O12</f>
        <v>0.4</v>
      </c>
      <c r="R12" s="61">
        <f t="shared" si="4"/>
        <v>8</v>
      </c>
      <c r="S12" s="63">
        <v>0</v>
      </c>
      <c r="T12" s="63">
        <v>1</v>
      </c>
      <c r="U12" s="63">
        <v>0</v>
      </c>
      <c r="V12" s="63">
        <v>2</v>
      </c>
      <c r="W12" s="63">
        <v>-3</v>
      </c>
      <c r="X12" s="63">
        <v>-1</v>
      </c>
      <c r="Y12" s="63">
        <v>1</v>
      </c>
      <c r="Z12" s="63">
        <v>0</v>
      </c>
      <c r="AA12" s="63">
        <v>0</v>
      </c>
      <c r="AB12" s="63">
        <v>12</v>
      </c>
      <c r="AC12" s="65">
        <f t="shared" si="2"/>
        <v>8</v>
      </c>
      <c r="AD12" s="61">
        <f t="shared" si="1"/>
        <v>2</v>
      </c>
      <c r="AE12" s="34"/>
      <c r="AF12" s="33"/>
    </row>
    <row r="13" spans="1:32" ht="12" customHeight="1">
      <c r="A13" s="24" t="s">
        <v>30</v>
      </c>
      <c r="B13" s="41" t="s">
        <v>67</v>
      </c>
      <c r="C13" s="60">
        <v>1</v>
      </c>
      <c r="D13" s="61">
        <v>0</v>
      </c>
      <c r="E13" s="62">
        <f>D13/C13</f>
        <v>0</v>
      </c>
      <c r="F13" s="61">
        <v>2</v>
      </c>
      <c r="G13" s="61">
        <v>1</v>
      </c>
      <c r="H13" s="62">
        <f>G13/F13</f>
        <v>0.5</v>
      </c>
      <c r="I13" s="63">
        <v>0</v>
      </c>
      <c r="J13" s="63">
        <v>0</v>
      </c>
      <c r="K13" s="62">
        <v>0</v>
      </c>
      <c r="L13" s="63">
        <v>0</v>
      </c>
      <c r="M13" s="63">
        <v>0</v>
      </c>
      <c r="N13" s="62">
        <v>0</v>
      </c>
      <c r="O13" s="61">
        <f t="shared" si="3"/>
        <v>3</v>
      </c>
      <c r="P13" s="61">
        <f t="shared" si="3"/>
        <v>1</v>
      </c>
      <c r="Q13" s="62">
        <f>P13/O13</f>
        <v>0.3333333333333333</v>
      </c>
      <c r="R13" s="61">
        <f t="shared" si="4"/>
        <v>2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1</v>
      </c>
      <c r="Z13" s="63">
        <v>0</v>
      </c>
      <c r="AA13" s="63">
        <v>0</v>
      </c>
      <c r="AB13" s="63">
        <v>12</v>
      </c>
      <c r="AC13" s="65">
        <f t="shared" si="2"/>
        <v>2</v>
      </c>
      <c r="AD13" s="61">
        <f>(P13-O13)+SUM(R13:AA13)</f>
        <v>1</v>
      </c>
      <c r="AE13" s="34"/>
      <c r="AF13" s="33"/>
    </row>
    <row r="14" spans="1:32" ht="12" customHeight="1">
      <c r="A14" s="24" t="s">
        <v>31</v>
      </c>
      <c r="B14" s="41" t="s">
        <v>66</v>
      </c>
      <c r="C14" s="60">
        <v>6</v>
      </c>
      <c r="D14" s="61">
        <v>2</v>
      </c>
      <c r="E14" s="62">
        <f>D14/C14</f>
        <v>0.3333333333333333</v>
      </c>
      <c r="F14" s="61">
        <v>3</v>
      </c>
      <c r="G14" s="61">
        <v>2</v>
      </c>
      <c r="H14" s="62">
        <f>G14/F14</f>
        <v>0.6666666666666666</v>
      </c>
      <c r="I14" s="63">
        <v>0</v>
      </c>
      <c r="J14" s="63">
        <v>0</v>
      </c>
      <c r="K14" s="62">
        <v>0</v>
      </c>
      <c r="L14" s="63">
        <v>0</v>
      </c>
      <c r="M14" s="63">
        <v>0</v>
      </c>
      <c r="N14" s="62">
        <v>0</v>
      </c>
      <c r="O14" s="61">
        <f t="shared" si="3"/>
        <v>9</v>
      </c>
      <c r="P14" s="61">
        <f t="shared" si="3"/>
        <v>4</v>
      </c>
      <c r="Q14" s="62">
        <f>P14/O14</f>
        <v>0.4444444444444444</v>
      </c>
      <c r="R14" s="61">
        <f t="shared" si="4"/>
        <v>8</v>
      </c>
      <c r="S14" s="63">
        <v>-3</v>
      </c>
      <c r="T14" s="63">
        <v>1</v>
      </c>
      <c r="U14" s="63">
        <v>1</v>
      </c>
      <c r="V14" s="63">
        <v>2</v>
      </c>
      <c r="W14" s="63">
        <v>0</v>
      </c>
      <c r="X14" s="63">
        <v>-1</v>
      </c>
      <c r="Y14" s="63">
        <v>0</v>
      </c>
      <c r="Z14" s="63">
        <v>1</v>
      </c>
      <c r="AA14" s="63">
        <v>1</v>
      </c>
      <c r="AB14" s="63">
        <v>14</v>
      </c>
      <c r="AC14" s="65">
        <f t="shared" si="2"/>
        <v>8</v>
      </c>
      <c r="AD14" s="61">
        <f>(P14-O14)+SUM(R14:AA14)</f>
        <v>5</v>
      </c>
      <c r="AE14" s="34"/>
      <c r="AF14" s="33"/>
    </row>
    <row r="15" spans="1:32" ht="12" customHeight="1">
      <c r="A15" s="24" t="s">
        <v>32</v>
      </c>
      <c r="B15" s="41" t="s">
        <v>71</v>
      </c>
      <c r="C15" s="60">
        <v>0</v>
      </c>
      <c r="D15" s="61">
        <v>0</v>
      </c>
      <c r="E15" s="62">
        <v>0</v>
      </c>
      <c r="F15" s="61">
        <v>0</v>
      </c>
      <c r="G15" s="61">
        <v>0</v>
      </c>
      <c r="H15" s="62">
        <v>0</v>
      </c>
      <c r="I15" s="63">
        <v>0</v>
      </c>
      <c r="J15" s="63">
        <v>0</v>
      </c>
      <c r="K15" s="62">
        <v>0</v>
      </c>
      <c r="L15" s="63">
        <v>0</v>
      </c>
      <c r="M15" s="63">
        <v>0</v>
      </c>
      <c r="N15" s="62">
        <v>0</v>
      </c>
      <c r="O15" s="61">
        <f t="shared" si="3"/>
        <v>0</v>
      </c>
      <c r="P15" s="61">
        <f t="shared" si="3"/>
        <v>0</v>
      </c>
      <c r="Q15" s="62">
        <v>0</v>
      </c>
      <c r="R15" s="61">
        <f t="shared" si="4"/>
        <v>0</v>
      </c>
      <c r="S15" s="63">
        <v>0</v>
      </c>
      <c r="T15" s="63">
        <v>1</v>
      </c>
      <c r="U15" s="63">
        <v>0</v>
      </c>
      <c r="V15" s="63">
        <v>2</v>
      </c>
      <c r="W15" s="63">
        <v>0</v>
      </c>
      <c r="X15" s="63">
        <v>-1</v>
      </c>
      <c r="Y15" s="63">
        <v>0</v>
      </c>
      <c r="Z15" s="63">
        <v>0</v>
      </c>
      <c r="AA15" s="63">
        <v>0</v>
      </c>
      <c r="AB15" s="63">
        <v>16</v>
      </c>
      <c r="AC15" s="65">
        <f t="shared" si="2"/>
        <v>0</v>
      </c>
      <c r="AD15" s="61">
        <f>(P15-O15)+SUM(R15:AA15)</f>
        <v>2</v>
      </c>
      <c r="AE15" s="34"/>
      <c r="AF15" s="33"/>
    </row>
    <row r="16" spans="1:32" ht="12" customHeight="1">
      <c r="A16" s="24" t="s">
        <v>33</v>
      </c>
      <c r="B16" s="41"/>
      <c r="C16" s="60"/>
      <c r="D16" s="61"/>
      <c r="E16" s="62"/>
      <c r="F16" s="61"/>
      <c r="G16" s="61"/>
      <c r="H16" s="62"/>
      <c r="I16" s="63"/>
      <c r="J16" s="63"/>
      <c r="K16" s="62"/>
      <c r="L16" s="63"/>
      <c r="M16" s="63"/>
      <c r="N16" s="62"/>
      <c r="O16" s="61"/>
      <c r="P16" s="61"/>
      <c r="Q16" s="62"/>
      <c r="R16" s="61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5">
        <f t="shared" si="2"/>
        <v>0</v>
      </c>
      <c r="AD16" s="61"/>
      <c r="AE16" s="34"/>
      <c r="AF16" s="33"/>
    </row>
    <row r="17" spans="1:32" ht="12" customHeight="1">
      <c r="A17" s="24" t="s">
        <v>44</v>
      </c>
      <c r="B17" s="41" t="s">
        <v>58</v>
      </c>
      <c r="C17" s="64" t="s">
        <v>72</v>
      </c>
      <c r="D17" s="61"/>
      <c r="E17" s="62"/>
      <c r="F17" s="61"/>
      <c r="G17" s="61"/>
      <c r="H17" s="62"/>
      <c r="I17" s="63"/>
      <c r="J17" s="63"/>
      <c r="K17" s="62"/>
      <c r="L17" s="63"/>
      <c r="M17" s="63"/>
      <c r="N17" s="62"/>
      <c r="O17" s="61"/>
      <c r="P17" s="61"/>
      <c r="Q17" s="62"/>
      <c r="R17" s="61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5">
        <f t="shared" si="2"/>
        <v>0</v>
      </c>
      <c r="AD17" s="61">
        <f>(P17-O17)+SUM(R17:AA17)</f>
        <v>0</v>
      </c>
      <c r="AE17" s="34"/>
      <c r="AF17" s="33"/>
    </row>
    <row r="18" spans="1:32" ht="12" customHeight="1">
      <c r="A18" s="24" t="s">
        <v>34</v>
      </c>
      <c r="B18" s="41" t="s">
        <v>62</v>
      </c>
      <c r="C18" s="60">
        <v>5</v>
      </c>
      <c r="D18" s="61">
        <v>2</v>
      </c>
      <c r="E18" s="62">
        <f>D18/C18</f>
        <v>0.4</v>
      </c>
      <c r="F18" s="61">
        <v>0</v>
      </c>
      <c r="G18" s="61">
        <v>0</v>
      </c>
      <c r="H18" s="62">
        <v>0</v>
      </c>
      <c r="I18" s="63">
        <v>0</v>
      </c>
      <c r="J18" s="63">
        <v>0</v>
      </c>
      <c r="K18" s="62">
        <v>0</v>
      </c>
      <c r="L18" s="63">
        <v>3</v>
      </c>
      <c r="M18" s="63">
        <v>0</v>
      </c>
      <c r="N18" s="62">
        <v>0</v>
      </c>
      <c r="O18" s="61">
        <f>C18+F18+I18+L18</f>
        <v>8</v>
      </c>
      <c r="P18" s="61">
        <f>D18+G18+J18+M18</f>
        <v>2</v>
      </c>
      <c r="Q18" s="62">
        <f>P18/O18</f>
        <v>0.25</v>
      </c>
      <c r="R18" s="61">
        <f>D18*2+G18*2+J18*3+M18*1</f>
        <v>4</v>
      </c>
      <c r="S18" s="63">
        <v>-4</v>
      </c>
      <c r="T18" s="63">
        <v>0</v>
      </c>
      <c r="U18" s="63">
        <v>2</v>
      </c>
      <c r="V18" s="63">
        <v>2</v>
      </c>
      <c r="W18" s="63">
        <v>-2</v>
      </c>
      <c r="X18" s="63">
        <v>-3</v>
      </c>
      <c r="Y18" s="63">
        <v>1</v>
      </c>
      <c r="Z18" s="63">
        <v>0</v>
      </c>
      <c r="AA18" s="63">
        <v>1</v>
      </c>
      <c r="AB18" s="63">
        <v>10</v>
      </c>
      <c r="AC18" s="65">
        <f t="shared" si="2"/>
        <v>4</v>
      </c>
      <c r="AD18" s="61">
        <f>(P18-O18)+SUM(R18:AA18)</f>
        <v>-5</v>
      </c>
      <c r="AE18" s="34"/>
      <c r="AF18" s="33"/>
    </row>
    <row r="19" spans="1:32" ht="12" customHeight="1">
      <c r="A19" s="24" t="s">
        <v>47</v>
      </c>
      <c r="B19" s="41" t="s">
        <v>73</v>
      </c>
      <c r="C19" s="72" t="s">
        <v>74</v>
      </c>
      <c r="D19" s="61"/>
      <c r="E19" s="62"/>
      <c r="F19" s="61"/>
      <c r="G19" s="61"/>
      <c r="H19" s="62"/>
      <c r="I19" s="63"/>
      <c r="J19" s="63"/>
      <c r="K19" s="62"/>
      <c r="L19" s="63"/>
      <c r="M19" s="63"/>
      <c r="N19" s="62"/>
      <c r="O19" s="61"/>
      <c r="P19" s="61"/>
      <c r="Q19" s="62"/>
      <c r="R19" s="61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5">
        <f t="shared" si="2"/>
        <v>0</v>
      </c>
      <c r="AD19" s="61"/>
      <c r="AE19" s="34"/>
      <c r="AF19" s="33"/>
    </row>
    <row r="20" spans="1:32" ht="12" customHeight="1">
      <c r="A20" s="24" t="s">
        <v>48</v>
      </c>
      <c r="B20" s="41"/>
      <c r="C20" s="60"/>
      <c r="D20" s="61"/>
      <c r="E20" s="62"/>
      <c r="F20" s="61"/>
      <c r="G20" s="61"/>
      <c r="H20" s="62"/>
      <c r="I20" s="63"/>
      <c r="J20" s="63"/>
      <c r="K20" s="62"/>
      <c r="L20" s="63"/>
      <c r="M20" s="63"/>
      <c r="N20" s="62"/>
      <c r="O20" s="61"/>
      <c r="P20" s="61"/>
      <c r="Q20" s="62"/>
      <c r="R20" s="61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5">
        <f t="shared" si="2"/>
        <v>0</v>
      </c>
      <c r="AD20" s="61"/>
      <c r="AE20" s="32"/>
      <c r="AF20" s="33"/>
    </row>
    <row r="21" spans="1:31" ht="12" customHeight="1">
      <c r="A21" s="24" t="s">
        <v>54</v>
      </c>
      <c r="B21" s="41"/>
      <c r="C21" s="60"/>
      <c r="D21" s="61"/>
      <c r="E21" s="62"/>
      <c r="F21" s="61"/>
      <c r="G21" s="61"/>
      <c r="H21" s="62"/>
      <c r="I21" s="63"/>
      <c r="J21" s="63"/>
      <c r="K21" s="62"/>
      <c r="L21" s="63"/>
      <c r="M21" s="63"/>
      <c r="N21" s="62"/>
      <c r="O21" s="61"/>
      <c r="P21" s="61"/>
      <c r="Q21" s="62"/>
      <c r="R21" s="61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5">
        <f t="shared" si="2"/>
        <v>0</v>
      </c>
      <c r="AD21" s="61"/>
      <c r="AE21" s="34"/>
    </row>
    <row r="22" spans="1:31" ht="12" customHeight="1">
      <c r="A22" s="24" t="s">
        <v>56</v>
      </c>
      <c r="B22" s="41"/>
      <c r="C22" s="60"/>
      <c r="D22" s="61"/>
      <c r="E22" s="62"/>
      <c r="F22" s="61"/>
      <c r="G22" s="61"/>
      <c r="H22" s="62"/>
      <c r="I22" s="63"/>
      <c r="J22" s="63"/>
      <c r="K22" s="62"/>
      <c r="L22" s="63"/>
      <c r="M22" s="63"/>
      <c r="N22" s="62"/>
      <c r="O22" s="61"/>
      <c r="P22" s="61"/>
      <c r="Q22" s="62"/>
      <c r="R22" s="61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5">
        <f t="shared" si="2"/>
        <v>0</v>
      </c>
      <c r="AD22" s="61"/>
      <c r="AE22" s="34"/>
    </row>
    <row r="23" spans="1:31" ht="12" customHeight="1">
      <c r="A23" s="24" t="s">
        <v>44</v>
      </c>
      <c r="B23" s="41"/>
      <c r="C23" s="60"/>
      <c r="D23" s="61"/>
      <c r="E23" s="62"/>
      <c r="F23" s="61"/>
      <c r="G23" s="61"/>
      <c r="H23" s="62"/>
      <c r="I23" s="63"/>
      <c r="J23" s="63"/>
      <c r="K23" s="62"/>
      <c r="L23" s="63"/>
      <c r="M23" s="63"/>
      <c r="N23" s="62"/>
      <c r="O23" s="61"/>
      <c r="P23" s="61"/>
      <c r="Q23" s="62"/>
      <c r="R23" s="61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5">
        <f t="shared" si="2"/>
        <v>0</v>
      </c>
      <c r="AD23" s="61"/>
      <c r="AE23" s="34"/>
    </row>
    <row r="24" spans="1:31" ht="12" customHeight="1">
      <c r="A24" s="24"/>
      <c r="B24" s="40"/>
      <c r="C24" s="64"/>
      <c r="D24" s="61"/>
      <c r="E24" s="61"/>
      <c r="F24" s="61"/>
      <c r="G24" s="61"/>
      <c r="H24" s="62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5">
        <f t="shared" si="2"/>
        <v>0</v>
      </c>
      <c r="AD24" s="61"/>
      <c r="AE24" s="34"/>
    </row>
    <row r="25" spans="1:31" ht="12" customHeight="1">
      <c r="A25" s="24"/>
      <c r="B25" s="42"/>
      <c r="C25" s="60"/>
      <c r="D25" s="61"/>
      <c r="E25" s="61"/>
      <c r="F25" s="61"/>
      <c r="G25" s="61"/>
      <c r="H25" s="62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5">
        <f t="shared" si="2"/>
        <v>0</v>
      </c>
      <c r="AD25" s="61"/>
      <c r="AE25" s="34"/>
    </row>
    <row r="26" spans="1:31" ht="12" customHeight="1">
      <c r="A26" s="24"/>
      <c r="B26" s="41"/>
      <c r="C26" s="60"/>
      <c r="D26" s="63"/>
      <c r="E26" s="61"/>
      <c r="F26" s="61"/>
      <c r="G26" s="61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5">
        <f t="shared" si="2"/>
        <v>0</v>
      </c>
      <c r="AD26" s="60"/>
      <c r="AE26" s="34"/>
    </row>
    <row r="27" spans="1:31" ht="12" customHeight="1">
      <c r="A27" s="25"/>
      <c r="B27" s="42" t="s">
        <v>20</v>
      </c>
      <c r="C27" s="65">
        <f>SUM(C4:C26)</f>
        <v>37</v>
      </c>
      <c r="D27" s="65">
        <f>SUM(D4:D26)</f>
        <v>16</v>
      </c>
      <c r="E27" s="62">
        <f>SUM(D27/C27)</f>
        <v>0.43243243243243246</v>
      </c>
      <c r="F27" s="65">
        <f>SUM(F4:F26)</f>
        <v>20</v>
      </c>
      <c r="G27" s="65">
        <f>SUM(G4:G26)</f>
        <v>6</v>
      </c>
      <c r="H27" s="62">
        <f>G27/F27</f>
        <v>0.3</v>
      </c>
      <c r="I27" s="65">
        <f>SUM(I4:I26)</f>
        <v>1</v>
      </c>
      <c r="J27" s="61">
        <f>SUM(J4:J26)</f>
        <v>1</v>
      </c>
      <c r="K27" s="62">
        <f>SUM(J27/I27)</f>
        <v>1</v>
      </c>
      <c r="L27" s="65">
        <f>SUM(L4:L26)</f>
        <v>17</v>
      </c>
      <c r="M27" s="61">
        <f>SUM(M4:M26)</f>
        <v>5</v>
      </c>
      <c r="N27" s="62">
        <f>SUM(M27/L27)</f>
        <v>0.29411764705882354</v>
      </c>
      <c r="O27" s="65">
        <f>SUM(O4:O26)</f>
        <v>75</v>
      </c>
      <c r="P27" s="61">
        <f>SUM(P4:P26)</f>
        <v>28</v>
      </c>
      <c r="Q27" s="62">
        <f>SUM(P27/O27)</f>
        <v>0.37333333333333335</v>
      </c>
      <c r="R27" s="65">
        <f aca="true" t="shared" si="5" ref="R27:W27">SUM(R4:R26)</f>
        <v>52</v>
      </c>
      <c r="S27" s="66">
        <f t="shared" si="5"/>
        <v>-25</v>
      </c>
      <c r="T27" s="66">
        <f t="shared" si="5"/>
        <v>8</v>
      </c>
      <c r="U27" s="66">
        <f t="shared" si="5"/>
        <v>7</v>
      </c>
      <c r="V27" s="66">
        <f t="shared" si="5"/>
        <v>21</v>
      </c>
      <c r="W27" s="67">
        <f t="shared" si="5"/>
        <v>-14</v>
      </c>
      <c r="X27" s="67">
        <f aca="true" t="shared" si="6" ref="X27:AD27">SUM(X4:X26)</f>
        <v>-22</v>
      </c>
      <c r="Y27" s="67">
        <f t="shared" si="6"/>
        <v>9</v>
      </c>
      <c r="Z27" s="66">
        <f t="shared" si="6"/>
        <v>6</v>
      </c>
      <c r="AA27" s="66">
        <f t="shared" si="6"/>
        <v>2</v>
      </c>
      <c r="AB27" s="66">
        <f t="shared" si="6"/>
        <v>160</v>
      </c>
      <c r="AC27" s="66"/>
      <c r="AD27" s="61">
        <f t="shared" si="6"/>
        <v>-3</v>
      </c>
      <c r="AE27" s="34"/>
    </row>
    <row r="28" spans="1:31" ht="12" customHeight="1">
      <c r="A28" s="24"/>
      <c r="B28" s="41" t="s">
        <v>36</v>
      </c>
      <c r="C28" s="63"/>
      <c r="D28" s="68">
        <f>D27*2</f>
        <v>32</v>
      </c>
      <c r="E28" s="63"/>
      <c r="F28" s="63"/>
      <c r="G28" s="68">
        <f>G27*2</f>
        <v>12</v>
      </c>
      <c r="H28" s="63"/>
      <c r="I28" s="63"/>
      <c r="J28" s="68">
        <f>J27*3</f>
        <v>3</v>
      </c>
      <c r="K28" s="60"/>
      <c r="L28" s="63"/>
      <c r="M28" s="68">
        <f>M27</f>
        <v>5</v>
      </c>
      <c r="N28" s="60"/>
      <c r="O28" s="63"/>
      <c r="P28" s="60"/>
      <c r="Q28" s="60"/>
      <c r="R28" s="69">
        <f>D28+G28+J28+M28</f>
        <v>52</v>
      </c>
      <c r="S28" s="70"/>
      <c r="T28" s="76">
        <f>T27-(-U27)</f>
        <v>15</v>
      </c>
      <c r="U28" s="77"/>
      <c r="V28" s="76">
        <f>V27-(-W27)</f>
        <v>7</v>
      </c>
      <c r="W28" s="77"/>
      <c r="X28" s="76">
        <f>X27-(-Y27)</f>
        <v>-13</v>
      </c>
      <c r="Y28" s="77"/>
      <c r="Z28" s="70"/>
      <c r="AA28" s="70"/>
      <c r="AB28" s="70"/>
      <c r="AC28" s="70"/>
      <c r="AD28" s="71"/>
      <c r="AE28" s="34"/>
    </row>
    <row r="30" spans="1:30" ht="12.75">
      <c r="A30" s="26"/>
      <c r="B30" s="4" t="s">
        <v>39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:32" s="39" customFormat="1" ht="12.75">
      <c r="A31" s="27"/>
      <c r="B31" s="7" t="s">
        <v>78</v>
      </c>
      <c r="AE31" s="29"/>
      <c r="AF31" s="30"/>
    </row>
    <row r="32" spans="1:35" s="38" customFormat="1" ht="9.75">
      <c r="A32" s="49" t="s">
        <v>14</v>
      </c>
      <c r="B32" s="56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37"/>
      <c r="AI32" s="36"/>
    </row>
    <row r="33" spans="1:35" s="38" customFormat="1" ht="9.75">
      <c r="A33" s="51" t="s">
        <v>14</v>
      </c>
      <c r="B33" s="57"/>
      <c r="C33" s="45"/>
      <c r="D33" s="45"/>
      <c r="E33" s="46"/>
      <c r="F33" s="45"/>
      <c r="G33" s="45"/>
      <c r="H33" s="46"/>
      <c r="I33" s="45"/>
      <c r="J33" s="45"/>
      <c r="K33" s="46"/>
      <c r="L33" s="45"/>
      <c r="M33" s="45"/>
      <c r="N33" s="46"/>
      <c r="O33" s="45"/>
      <c r="P33" s="45"/>
      <c r="Q33" s="46"/>
      <c r="R33" s="47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4"/>
      <c r="AI33" s="36"/>
    </row>
    <row r="34" spans="1:35" s="38" customFormat="1" ht="9.75">
      <c r="A34" s="49" t="s">
        <v>14</v>
      </c>
      <c r="B34" s="56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37"/>
      <c r="AI34" s="36"/>
    </row>
    <row r="35" spans="1:35" s="38" customFormat="1" ht="9.75">
      <c r="A35" s="49" t="s">
        <v>14</v>
      </c>
      <c r="B35" s="56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37"/>
      <c r="AI35" s="36"/>
    </row>
    <row r="36" spans="1:35" s="38" customFormat="1" ht="9.75">
      <c r="A36" s="49" t="s">
        <v>14</v>
      </c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37"/>
      <c r="AI36" s="36"/>
    </row>
    <row r="37" spans="1:35" s="38" customFormat="1" ht="9.75">
      <c r="A37" s="49"/>
      <c r="B37" s="56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37"/>
      <c r="AI37" s="36"/>
    </row>
    <row r="38" spans="1:35" s="38" customFormat="1" ht="9.75">
      <c r="A38" s="49"/>
      <c r="B38" s="56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7"/>
      <c r="AI38" s="36"/>
    </row>
    <row r="39" spans="1:31" s="36" customFormat="1" ht="9.75">
      <c r="A39" s="52"/>
      <c r="B39" s="58"/>
      <c r="AE39" s="35"/>
    </row>
    <row r="40" spans="1:31" s="36" customFormat="1" ht="9.75">
      <c r="A40" s="52"/>
      <c r="B40" s="58"/>
      <c r="AE40" s="35"/>
    </row>
    <row r="41" spans="1:31" s="36" customFormat="1" ht="9.75">
      <c r="A41" s="52" t="s">
        <v>14</v>
      </c>
      <c r="B41" s="36" t="s">
        <v>45</v>
      </c>
      <c r="AE41" s="35"/>
    </row>
    <row r="42" spans="1:35" s="38" customFormat="1" ht="9.75">
      <c r="A42" s="53" t="s">
        <v>14</v>
      </c>
      <c r="B42" s="48" t="s">
        <v>52</v>
      </c>
      <c r="AE42" s="37"/>
      <c r="AI42" s="36"/>
    </row>
    <row r="43" spans="2:35" s="30" customFormat="1" ht="9.75">
      <c r="B43" s="54"/>
      <c r="C43" s="30" t="s">
        <v>42</v>
      </c>
      <c r="AE43" s="29"/>
      <c r="AI43" s="36"/>
    </row>
    <row r="44" spans="2:35" s="30" customFormat="1" ht="9.75">
      <c r="B44" s="55"/>
      <c r="C44" s="30" t="s">
        <v>43</v>
      </c>
      <c r="AE44" s="29"/>
      <c r="AI44" s="36"/>
    </row>
    <row r="45" spans="31:35" s="30" customFormat="1" ht="9.75">
      <c r="AE45" s="29"/>
      <c r="AI45" s="36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Tonda</cp:lastModifiedBy>
  <cp:lastPrinted>2020-09-18T16:10:31Z</cp:lastPrinted>
  <dcterms:created xsi:type="dcterms:W3CDTF">2002-12-04T09:12:52Z</dcterms:created>
  <dcterms:modified xsi:type="dcterms:W3CDTF">2020-09-27T12:43:02Z</dcterms:modified>
  <cp:category/>
  <cp:version/>
  <cp:contentType/>
  <cp:contentStatus/>
</cp:coreProperties>
</file>